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2120" windowHeight="9120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E100" i="1"/>
  <c r="E101" s="1"/>
  <c r="E102"/>
  <c r="E80"/>
  <c r="E78"/>
  <c r="E70"/>
  <c r="E68"/>
  <c r="E59"/>
  <c r="E57"/>
  <c r="E45"/>
  <c r="E43"/>
  <c r="E44" s="1"/>
  <c r="E37"/>
  <c r="E34"/>
  <c r="E35" s="1"/>
  <c r="E20"/>
  <c r="E21" s="1"/>
  <c r="E23"/>
  <c r="E10"/>
  <c r="E11" s="1"/>
  <c r="E12"/>
</calcChain>
</file>

<file path=xl/sharedStrings.xml><?xml version="1.0" encoding="utf-8"?>
<sst xmlns="http://schemas.openxmlformats.org/spreadsheetml/2006/main" count="267" uniqueCount="222">
  <si>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عقارات وأراضي للاستثمار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</si>
  <si>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وسائل النقل بالأجرة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</si>
  <si>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مزارع الدواجن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</si>
  <si>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مشروعات المنتجات الحيوانية</t>
    </r>
  </si>
  <si>
    <r>
      <t>·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10% من الإيراد الصافي (أي بعد خصم النفقات)</t>
    </r>
  </si>
  <si>
    <t>المعادلة:</t>
  </si>
  <si>
    <t>الإيراد الإجمالي طوال العام</t>
  </si>
  <si>
    <t>(-) تكاليف مباشرة وغير مباشرة(أنفقت في سبيل الحصول على الإيراد)</t>
  </si>
  <si>
    <t>(-) الإهلاك</t>
  </si>
  <si>
    <t>(-)الحد الأدنى للمعيشة(تقديراً خلال العام)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</si>
  <si>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وعاء الزكاة =(الإيراد الصافي قبل خصم الزكاة</t>
    </r>
  </si>
  <si>
    <r>
      <t>·</t>
    </r>
    <r>
      <rPr>
        <b/>
        <i/>
        <sz val="7"/>
        <color theme="1"/>
        <rFont val="Times New Roman"/>
        <family val="1"/>
      </rPr>
      <t xml:space="preserve">   </t>
    </r>
    <r>
      <rPr>
        <b/>
        <i/>
        <u/>
        <sz val="12"/>
        <color theme="1"/>
        <rFont val="Arial"/>
        <family val="2"/>
      </rPr>
      <t>فإذا بلغ النصاب</t>
    </r>
  </si>
  <si>
    <r>
      <t>قيمة الزكاة</t>
    </r>
    <r>
      <rPr>
        <sz val="12"/>
        <color theme="1"/>
        <rFont val="Arial"/>
        <family val="2"/>
        <scheme val="minor"/>
      </rPr>
      <t xml:space="preserve"> = الإيراد الصافي*10%</t>
    </r>
  </si>
  <si>
    <t>تدفع نقداً</t>
  </si>
  <si>
    <t xml:space="preserve">إذا مر عليها عام كامل (اثنا عشر شهرا ً قمرياً) </t>
  </si>
  <si>
    <t>يقصد بالمستغلات أنها أموال مستثمرة في أصول بقصد تحقيق الكسب والنماء بدون تقليب؛ وذلك عن طريق تأجيرها إلى الغير أو بيع نتاجها</t>
  </si>
  <si>
    <t>زكاة الثروة التجارية (عروض التجارة)</t>
  </si>
  <si>
    <r>
      <t>المعادلة</t>
    </r>
    <r>
      <rPr>
        <sz val="12"/>
        <color theme="1"/>
        <rFont val="Arial"/>
        <family val="2"/>
      </rPr>
      <t>:</t>
    </r>
  </si>
  <si>
    <t>إجمالي الأصول المتداولة في نهاية الحول</t>
  </si>
  <si>
    <t>(+) المال المستفاد من أنشطة مستقلة عن النشاط التجاري</t>
  </si>
  <si>
    <t>(-)إجمالي الخصوم المتداولة في نهاية الحول</t>
  </si>
  <si>
    <r>
      <t>عروض التجارة</t>
    </r>
    <r>
      <rPr>
        <sz val="12"/>
        <color theme="1"/>
        <rFont val="Arial"/>
        <family val="2"/>
      </rPr>
      <t xml:space="preserve">:هي الأصول المتداولة التي تحصل عليها الشركة بنية البيع وتحويلها إلى نقدية بالأجل القصير </t>
    </r>
    <r>
      <rPr>
        <b/>
        <u/>
        <sz val="12"/>
        <color theme="1"/>
        <rFont val="Arial"/>
        <family val="2"/>
      </rPr>
      <t>مثل:</t>
    </r>
    <r>
      <rPr>
        <sz val="12"/>
        <color theme="1"/>
        <rFont val="Arial"/>
        <family val="2"/>
      </rPr>
      <t>أرصدة حسابات النقدية والاستثمارات المالية قصيرة الأجل والمدينون والمخزون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</si>
  <si>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الذهب والفضة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</si>
  <si>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الحلي والمجوهرات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</si>
  <si>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الأوراق المالية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</si>
  <si>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الأسهم  </t>
    </r>
  </si>
  <si>
    <t>يتم جمع الثروة النقدية بالكامل في نهاية العام:</t>
  </si>
  <si>
    <t>(+) القيمة النقدية للمجوهرات (إذا كانت للاستثمار)</t>
  </si>
  <si>
    <t xml:space="preserve">(+)قيمة العملات الأجنبية (دولار وسعودي وغيرها) </t>
  </si>
  <si>
    <t xml:space="preserve">(+) الديون الجيدة المرجو تحصيلها </t>
  </si>
  <si>
    <t>الباقي = وعاء الزكاة</t>
  </si>
  <si>
    <r>
      <t>المعادلة:</t>
    </r>
    <r>
      <rPr>
        <sz val="12"/>
        <color theme="1"/>
        <rFont val="Arial"/>
        <family val="2"/>
      </rPr>
      <t xml:space="preserve"> </t>
    </r>
  </si>
  <si>
    <t xml:space="preserve">   الراتب السنوي</t>
  </si>
  <si>
    <t>زكاة الرواتب والأجور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</si>
  <si>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الديون الجيدة التي </t>
    </r>
  </si>
  <si>
    <t xml:space="preserve">على الغير(يمكن تحصيلها) </t>
  </si>
  <si>
    <t>(+)القيمة السوقية للأسهم+ أرباحها لنفس العام</t>
  </si>
  <si>
    <t xml:space="preserve">وسعودي وغيرها)  </t>
  </si>
  <si>
    <r>
      <t>يضاف فوق المرتبات والأجور</t>
    </r>
    <r>
      <rPr>
        <sz val="12"/>
        <color theme="1"/>
        <rFont val="Arial"/>
        <family val="2"/>
        <scheme val="minor"/>
      </rPr>
      <t>: المكافآت والحوافز والإكراميات والفوارق والبدلات والاضافيات.</t>
    </r>
  </si>
  <si>
    <t xml:space="preserve"> زكاة الثروة النقدية</t>
  </si>
  <si>
    <t>زكاة المهن الحرة والحرف</t>
  </si>
  <si>
    <t>لها حالتان:</t>
  </si>
  <si>
    <t>(-) إهلاك الأدوات والأثاث</t>
  </si>
  <si>
    <r>
      <t>قيمة الزكاة</t>
    </r>
    <r>
      <rPr>
        <sz val="12"/>
        <color theme="1"/>
        <rFont val="Arial"/>
        <family val="2"/>
        <scheme val="minor"/>
      </rPr>
      <t xml:space="preserve"> = وعاء الزكاة * 10%</t>
    </r>
  </si>
  <si>
    <r>
      <t>الأولى</t>
    </r>
    <r>
      <rPr>
        <sz val="12"/>
        <color theme="1"/>
        <rFont val="Arial"/>
        <family val="2"/>
      </rPr>
      <t xml:space="preserve">: يدفع 5% على الإيراد الإجمالي طوال العام(بشرط </t>
    </r>
  </si>
  <si>
    <r>
      <t>الثانية</t>
    </r>
    <r>
      <rPr>
        <sz val="12"/>
        <color theme="1"/>
        <rFont val="Arial"/>
        <family val="2"/>
      </rPr>
      <t xml:space="preserve">:  يدفع 10% على الإيراد الإجمالي طوال العام(بعد </t>
    </r>
  </si>
  <si>
    <t xml:space="preserve">            عدم خصم أي نفقات أو مصاريف لتسيير العمل)</t>
  </si>
  <si>
    <t xml:space="preserve">    خصم أي نفقات أو مصاريف لتسيير العمل) كالتالي:</t>
  </si>
  <si>
    <t>إذا مر عليها عام كامل (اثنا عشر شهرا ً قمرياً)</t>
  </si>
  <si>
    <t>إذا مر عليها عام كامل (اثنا عشر شهرا ً قمرياً)ويجوز إخراجها شهرياً إذا بلغت النصاب</t>
  </si>
  <si>
    <t>زكاة  الزروع والثمار</t>
  </si>
  <si>
    <t xml:space="preserve">●10% على الأرض بدون تعب بعد خصم النفقات(الخاصة </t>
  </si>
  <si>
    <r>
      <t>●</t>
    </r>
    <r>
      <rPr>
        <sz val="12"/>
        <color theme="1"/>
        <rFont val="Arial"/>
        <family val="2"/>
      </rPr>
      <t>وعاء الزكاة =(الإيراد الصافي قبل خصم الزكاة</t>
    </r>
  </si>
  <si>
    <r>
      <t xml:space="preserve">● </t>
    </r>
    <r>
      <rPr>
        <b/>
        <i/>
        <u/>
        <sz val="12"/>
        <color theme="1"/>
        <rFont val="Arial"/>
        <family val="2"/>
      </rPr>
      <t>فإذا بلغ النصاب</t>
    </r>
  </si>
  <si>
    <r>
      <t>قيمة الزكاة</t>
    </r>
    <r>
      <rPr>
        <sz val="12"/>
        <color theme="1"/>
        <rFont val="Arial"/>
        <family val="2"/>
        <scheme val="minor"/>
      </rPr>
      <t xml:space="preserve"> = الإيراد الصافي*5%</t>
    </r>
  </si>
  <si>
    <t xml:space="preserve">●5% على الأرض بالآلات بعد خصم النفقات(الخاصة بالحصول </t>
  </si>
  <si>
    <t xml:space="preserve">        على الإيراد)</t>
  </si>
  <si>
    <t xml:space="preserve">    بالحصول على الإيراد)</t>
  </si>
  <si>
    <t>تدفع عيناً أو نقداً</t>
  </si>
  <si>
    <t>بمجرد الحصول على الإنتاج</t>
  </si>
  <si>
    <t>زكاة الأنعام (الثروة الحيوانية)</t>
  </si>
  <si>
    <t xml:space="preserve">تدفع عيناً </t>
  </si>
  <si>
    <t>والنقل: لا تجب فيها الزكاة</t>
  </si>
  <si>
    <r>
      <t>●</t>
    </r>
    <r>
      <rPr>
        <sz val="10"/>
        <color theme="1"/>
        <rFont val="Arial"/>
        <family val="2"/>
      </rPr>
      <t xml:space="preserve">خمسة ابل وما فوق      </t>
    </r>
  </si>
  <si>
    <t>●أربعون شاة وما فوق</t>
  </si>
  <si>
    <r>
      <t>أنواع الأنعام ثلاثة</t>
    </r>
    <r>
      <rPr>
        <u/>
        <sz val="12"/>
        <color theme="1"/>
        <rFont val="Arial"/>
        <family val="2"/>
      </rPr>
      <t>:</t>
    </r>
  </si>
  <si>
    <t xml:space="preserve">1- أنعام للحاجات الشخصية كالحرث </t>
  </si>
  <si>
    <t xml:space="preserve"> زكاة المستغلات </t>
  </si>
  <si>
    <t>2- أنعام تقتنى لغرض تحقيق الإيراد:</t>
  </si>
  <si>
    <t xml:space="preserve"> 3- أنعام سائبة وتقتنى للتكثير: زكاة الأنعام</t>
  </si>
  <si>
    <t>زكاة الثروة المعدنية والبحرية (الركاز)</t>
  </si>
  <si>
    <t>إذا كانت بدون خسائر</t>
  </si>
  <si>
    <r>
      <t>قيمة الزكاة</t>
    </r>
    <r>
      <rPr>
        <sz val="12"/>
        <color theme="1"/>
        <rFont val="Arial"/>
        <family val="2"/>
      </rPr>
      <t xml:space="preserve"> = وعاء الزكاة * 20%</t>
    </r>
  </si>
  <si>
    <t>إذا كانت تستلزم نفقات لاستخراجها</t>
  </si>
  <si>
    <r>
      <t>·</t>
    </r>
    <r>
      <rPr>
        <b/>
        <sz val="7"/>
        <color theme="1"/>
        <rFont val="Times New Roman"/>
        <family val="1"/>
      </rPr>
      <t xml:space="preserve">         </t>
    </r>
    <r>
      <rPr>
        <b/>
        <u/>
        <sz val="12"/>
        <color theme="1"/>
        <rFont val="Arial"/>
        <family val="2"/>
      </rPr>
      <t>الثروة المعدنية:</t>
    </r>
  </si>
  <si>
    <r>
      <t>·</t>
    </r>
    <r>
      <rPr>
        <b/>
        <sz val="7"/>
        <color theme="1"/>
        <rFont val="Times New Roman"/>
        <family val="1"/>
      </rPr>
      <t xml:space="preserve">         </t>
    </r>
    <r>
      <rPr>
        <b/>
        <u/>
        <sz val="12"/>
        <color theme="1"/>
        <rFont val="Arial"/>
        <family val="2"/>
      </rPr>
      <t>الثروة البحرية:</t>
    </r>
  </si>
  <si>
    <t>وعاء الزكاة = (صافي الذمة المالية للتاجر قبل خصم الزكاة)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</si>
  <si>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مشروعات تربية الأنعام </t>
    </r>
  </si>
  <si>
    <t>المعلوفة</t>
  </si>
  <si>
    <t xml:space="preserve">والرصاص والحديد والكبريت والنفط وغيرها  </t>
  </si>
  <si>
    <t xml:space="preserve">الذهب والفضة والنفط والماس والنحاس </t>
  </si>
  <si>
    <t xml:space="preserve">من المعادن التي تستخرج من باطن الأرض أو </t>
  </si>
  <si>
    <t>من أحجارها</t>
  </si>
  <si>
    <t xml:space="preserve">الأسماك  وحيوانات البحار واللؤلؤ </t>
  </si>
  <si>
    <t>والمرجان؛ وكل ما يخرج من البحر.</t>
  </si>
  <si>
    <r>
      <t xml:space="preserve">● </t>
    </r>
    <r>
      <rPr>
        <sz val="12"/>
        <color theme="1"/>
        <rFont val="Arial"/>
        <family val="2"/>
      </rPr>
      <t xml:space="preserve">يجب أن تكون الثروة المعدنية أو </t>
    </r>
  </si>
  <si>
    <t>البحرية في ارض إسلامية</t>
  </si>
  <si>
    <r>
      <t>●</t>
    </r>
    <r>
      <rPr>
        <sz val="12"/>
        <color theme="1"/>
        <rFont val="Arial"/>
        <family val="2"/>
        <scheme val="minor"/>
      </rPr>
      <t xml:space="preserve">الشركات النفطية تعامل معاملة زكاة </t>
    </r>
  </si>
  <si>
    <t>عروض التجارة أي 2.5%</t>
  </si>
  <si>
    <t xml:space="preserve"> زكاة المستغلات</t>
  </si>
  <si>
    <t xml:space="preserve">(+)القيمة الاسمية لشهادات الاستثمار+ أرباحها لنفس العام    </t>
  </si>
  <si>
    <t xml:space="preserve">      القيمة النقدية للذهب والفضة</t>
  </si>
  <si>
    <t>●ثلاثون بقرة ومافوق</t>
  </si>
  <si>
    <t>هل بلغ النصاب</t>
  </si>
  <si>
    <r>
      <rPr>
        <b/>
        <sz val="12"/>
        <color theme="1"/>
        <rFont val="Arial"/>
        <family val="2"/>
      </rPr>
      <t xml:space="preserve">               </t>
    </r>
    <r>
      <rPr>
        <b/>
        <u/>
        <sz val="12"/>
        <color theme="1"/>
        <rFont val="Arial"/>
        <family val="2"/>
      </rPr>
      <t xml:space="preserve"> الثروة النقدية:</t>
    </r>
    <r>
      <rPr>
        <sz val="12"/>
        <color theme="1"/>
        <rFont val="Arial"/>
        <family val="2"/>
      </rPr>
      <t xml:space="preserve">               يمكن تحويلها إلى نقدية بسرعة وبدون خسارة كبيرة .                              </t>
    </r>
    <r>
      <rPr>
        <b/>
        <u/>
        <sz val="12"/>
        <color theme="1"/>
        <rFont val="Arial"/>
        <family val="2"/>
      </rPr>
      <t xml:space="preserve">بالنسبة للحلي والمجوهرات: </t>
    </r>
    <r>
      <rPr>
        <sz val="12"/>
        <color theme="1"/>
        <rFont val="Arial"/>
        <family val="2"/>
      </rPr>
      <t xml:space="preserve">      *إذا كانت للزينة: لا تجب فيها الزكاة
*إذا كانت لغرض للاستثمار وتحقيق       الإيراد: زكاة المستغلات
*إذا كانت لغرض التجارة: زكاة الثروة التجارية
             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 xml:space="preserve"> بالنسبة للأسهم:  </t>
    </r>
    <r>
      <rPr>
        <sz val="12"/>
        <color theme="1"/>
        <rFont val="Arial"/>
        <family val="2"/>
      </rPr>
      <t xml:space="preserve">             1- إذا كانت الشركة الأم تزكي؛ فلا زكاة على صاحب الأسهم.
2- إذا كانت الشركة لا تزكي فيجب الزكاة على صاحب الأسهم.
</t>
    </r>
  </si>
  <si>
    <t>(-)الأجور والإيجار والمصروفات النثرية طول العام</t>
  </si>
  <si>
    <t>لمن تعطى الزكاة: لها ثمانية مصارف ولكن في واقعنا الحالي يجب أن تعطى:</t>
  </si>
  <si>
    <t>2- المجاهدون والمرابطون في سبيل الله</t>
  </si>
  <si>
    <t>3- الغارمون:أي أصحاب الديون ولم يستطيعوا سدادها وكذلك المعسرين في السجون</t>
  </si>
  <si>
    <t>نوع الزكاة</t>
  </si>
  <si>
    <t>النصاب</t>
  </si>
  <si>
    <t>طريقة الدفع</t>
  </si>
  <si>
    <t>وقت اخراجها</t>
  </si>
  <si>
    <t>ملاحظات</t>
  </si>
  <si>
    <r>
      <t>1-</t>
    </r>
    <r>
      <rPr>
        <sz val="18"/>
        <color theme="1"/>
        <rFont val="Times New Roman"/>
        <family val="1"/>
      </rPr>
      <t xml:space="preserve">      </t>
    </r>
    <r>
      <rPr>
        <sz val="18"/>
        <color theme="1"/>
        <rFont val="Arial"/>
        <family val="2"/>
      </rPr>
      <t xml:space="preserve">الفقير أو المسكين (الذي لا يملك حاجاته الضرورية من أكل وشرب ولبس وسكن )                 </t>
    </r>
  </si>
  <si>
    <r>
      <t xml:space="preserve"> </t>
    </r>
    <r>
      <rPr>
        <b/>
        <u/>
        <sz val="16"/>
        <color theme="1"/>
        <rFont val="Arial"/>
        <family val="2"/>
      </rPr>
      <t>ولا يدخل</t>
    </r>
    <r>
      <rPr>
        <sz val="16"/>
        <color theme="1"/>
        <rFont val="Arial"/>
        <family val="2"/>
      </rPr>
      <t xml:space="preserve"> في نطاق الفقراء والمساكين : / الرجل القوي الذي يستطيع الكسب ولكنه كسل.    /الرجل الغني الذي يمتلك الحاجات الضرورية</t>
    </r>
  </si>
  <si>
    <t>تم  هذا العمل بإشراف فريق محاسبي متخصص</t>
  </si>
  <si>
    <t>للتواصل وابداء الملاحظات : issamacc@yahoo.com</t>
  </si>
  <si>
    <r>
      <t xml:space="preserve"> العملات الأجنبية (دولار</t>
    </r>
    <r>
      <rPr>
        <sz val="12"/>
        <color theme="1"/>
        <rFont val="Calibri"/>
        <family val="2"/>
      </rPr>
      <t>●</t>
    </r>
  </si>
  <si>
    <r>
      <t>مشروعات إنتاج العسل</t>
    </r>
    <r>
      <rPr>
        <sz val="12"/>
        <color theme="1"/>
        <rFont val="Calibri"/>
        <family val="2"/>
      </rPr>
      <t>●</t>
    </r>
  </si>
  <si>
    <t xml:space="preserve">إذا مر عليها عام كامل (اثنا عشر شهراً قمرياً) </t>
  </si>
  <si>
    <r>
      <t xml:space="preserve">     </t>
    </r>
    <r>
      <rPr>
        <b/>
        <i/>
        <sz val="12"/>
        <color theme="1"/>
        <rFont val="Arial"/>
        <family val="2"/>
      </rPr>
      <t xml:space="preserve">       </t>
    </r>
    <r>
      <rPr>
        <b/>
        <i/>
        <u/>
        <sz val="12"/>
        <color theme="1"/>
        <rFont val="Arial"/>
        <family val="2"/>
      </rPr>
      <t xml:space="preserve"> المهن الحرة: </t>
    </r>
    <r>
      <rPr>
        <b/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            عيادة الطبيب ومكتب المحاسبة والمحاماة وغيرها .                             </t>
    </r>
    <r>
      <rPr>
        <b/>
        <i/>
        <sz val="12"/>
        <color theme="1"/>
        <rFont val="Arial"/>
        <family val="2"/>
      </rPr>
      <t xml:space="preserve">                          </t>
    </r>
    <r>
      <rPr>
        <b/>
        <i/>
        <u/>
        <sz val="12"/>
        <color theme="1"/>
        <rFont val="Arial"/>
        <family val="2"/>
      </rPr>
      <t xml:space="preserve"> الحرف: </t>
    </r>
    <r>
      <rPr>
        <sz val="12"/>
        <color theme="1"/>
        <rFont val="Arial"/>
        <family val="2"/>
      </rPr>
      <t xml:space="preserve">                                 ورش النجارة والخراطة والألمنيوم والحديد وغيرها. </t>
    </r>
  </si>
  <si>
    <t>(-) الالتزامات والديون غير تجارية +الضرائب المدفوعة للدولة</t>
  </si>
  <si>
    <t>(-) الديون التي للناس +الضرائب المدفوعة للدولة</t>
  </si>
  <si>
    <t>(-) الديون التي عليه +الضرائب المدفوعة للدولة</t>
  </si>
  <si>
    <t>مقدار الزكاة من الأنعام</t>
  </si>
  <si>
    <t>الجدول الآتى توضح قيمة النصاب والزكاة الواجبة فى كل نوع من الأنعام .</t>
  </si>
  <si>
    <t xml:space="preserve">نصاب الإبل ومقدار الزكاة فيها </t>
  </si>
  <si>
    <t xml:space="preserve">من - الى </t>
  </si>
  <si>
    <t>مقدار الزكاة الواجبة</t>
  </si>
  <si>
    <r>
      <t xml:space="preserve">1 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 4</t>
    </r>
  </si>
  <si>
    <t xml:space="preserve">لا شئ  فيها </t>
  </si>
  <si>
    <r>
      <t xml:space="preserve">  5 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 9 </t>
    </r>
  </si>
  <si>
    <t xml:space="preserve"> شاة </t>
  </si>
  <si>
    <r>
      <t xml:space="preserve">  10 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 14 </t>
    </r>
  </si>
  <si>
    <r>
      <t xml:space="preserve">  </t>
    </r>
    <r>
      <rPr>
        <sz val="14"/>
        <color theme="1"/>
        <rFont val="Arial"/>
        <family val="2"/>
      </rPr>
      <t>شاتان</t>
    </r>
  </si>
  <si>
    <r>
      <t>15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19 </t>
    </r>
  </si>
  <si>
    <r>
      <t xml:space="preserve"> ثلاث</t>
    </r>
    <r>
      <rPr>
        <sz val="14"/>
        <color theme="1"/>
        <rFont val="Arial"/>
        <family val="2"/>
      </rPr>
      <t xml:space="preserve"> شياه</t>
    </r>
  </si>
  <si>
    <r>
      <t xml:space="preserve"> 20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 xml:space="preserve"> 24</t>
    </r>
  </si>
  <si>
    <r>
      <t xml:space="preserve"> اربع </t>
    </r>
    <r>
      <rPr>
        <sz val="14"/>
        <color theme="1"/>
        <rFont val="Arial"/>
        <family val="2"/>
      </rPr>
      <t>شياه</t>
    </r>
  </si>
  <si>
    <r>
      <t xml:space="preserve">  25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35 </t>
    </r>
  </si>
  <si>
    <r>
      <t xml:space="preserve"> </t>
    </r>
    <r>
      <rPr>
        <sz val="14"/>
        <color theme="1"/>
        <rFont val="Arial"/>
        <family val="2"/>
      </rPr>
      <t>بنت مخاض (هى أنثى الإبل التى أتمت سنة وقد دخلت فى الثانية، سميت بذلك لأن أمها لحقت بالمخاض وهى الحوامل)</t>
    </r>
  </si>
  <si>
    <r>
      <t xml:space="preserve"> 36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45</t>
    </r>
  </si>
  <si>
    <t xml:space="preserve"> بنت لبون أو هى أنثى الابل التى أتمت سنتين ودخلت فى الثالثة . سميت بذلك لأن أمها تكون قد وضعت غيرها فى الغالب وصارت ذات لبن .</t>
  </si>
  <si>
    <r>
      <t xml:space="preserve"> 46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60</t>
    </r>
  </si>
  <si>
    <r>
      <t xml:space="preserve"> </t>
    </r>
    <r>
      <rPr>
        <sz val="14"/>
        <color theme="1"/>
        <rFont val="Arial"/>
        <family val="2"/>
      </rPr>
      <t xml:space="preserve">حقه (وهي أنثى الابل التى أتمت ثلاث سنين ودخلت الرابعة . سميت حقة لأنها استحقت أن يطرقها الفحل </t>
    </r>
  </si>
  <si>
    <r>
      <t xml:space="preserve"> 61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 xml:space="preserve"> 75</t>
    </r>
  </si>
  <si>
    <r>
      <t xml:space="preserve"> </t>
    </r>
    <r>
      <rPr>
        <sz val="14"/>
        <color theme="1"/>
        <rFont val="Arial"/>
        <family val="2"/>
      </rPr>
      <t>جذعة (هى انثى الابل التى أتمت اربع سنين ودخلت الخامسة)</t>
    </r>
  </si>
  <si>
    <r>
      <t>76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90 </t>
    </r>
  </si>
  <si>
    <r>
      <t xml:space="preserve">  </t>
    </r>
    <r>
      <rPr>
        <sz val="14"/>
        <color theme="1"/>
        <rFont val="Arial"/>
        <family val="2"/>
      </rPr>
      <t>بنتا لبون</t>
    </r>
  </si>
  <si>
    <r>
      <t xml:space="preserve"> 91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120 </t>
    </r>
  </si>
  <si>
    <t xml:space="preserve"> حقتان</t>
  </si>
  <si>
    <r>
      <t>121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129</t>
    </r>
  </si>
  <si>
    <r>
      <t xml:space="preserve"> </t>
    </r>
    <r>
      <rPr>
        <sz val="12"/>
        <color theme="1"/>
        <rFont val="Times New Roman"/>
        <family val="1"/>
      </rPr>
      <t>ثلاث</t>
    </r>
    <r>
      <rPr>
        <sz val="14"/>
        <color theme="1"/>
        <rFont val="Arial"/>
        <family val="2"/>
      </rPr>
      <t xml:space="preserve"> بنات لبون</t>
    </r>
  </si>
  <si>
    <r>
      <t>130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139</t>
    </r>
  </si>
  <si>
    <r>
      <t xml:space="preserve"> </t>
    </r>
    <r>
      <rPr>
        <sz val="14"/>
        <color theme="1"/>
        <rFont val="Arial"/>
        <family val="2"/>
      </rPr>
      <t xml:space="preserve">حقه و بنتا لبون </t>
    </r>
  </si>
  <si>
    <r>
      <t>140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149</t>
    </r>
  </si>
  <si>
    <r>
      <t xml:space="preserve"> </t>
    </r>
    <r>
      <rPr>
        <sz val="14"/>
        <color theme="1"/>
        <rFont val="Arial"/>
        <family val="2"/>
      </rPr>
      <t>حقتان و</t>
    </r>
    <r>
      <rPr>
        <sz val="14"/>
        <color theme="1"/>
        <rFont val="Arial"/>
        <family val="2"/>
      </rPr>
      <t xml:space="preserve"> بنت لبون</t>
    </r>
  </si>
  <si>
    <r>
      <t xml:space="preserve">150 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 159</t>
    </r>
  </si>
  <si>
    <r>
      <t xml:space="preserve"> ثلاث</t>
    </r>
    <r>
      <rPr>
        <sz val="14"/>
        <color theme="1"/>
        <rFont val="Arial"/>
        <family val="2"/>
      </rPr>
      <t xml:space="preserve"> حقاق</t>
    </r>
  </si>
  <si>
    <r>
      <t xml:space="preserve">160 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 169</t>
    </r>
  </si>
  <si>
    <r>
      <t xml:space="preserve">  </t>
    </r>
    <r>
      <rPr>
        <sz val="12"/>
        <color theme="1"/>
        <rFont val="Times New Roman"/>
        <family val="1"/>
      </rPr>
      <t>أربع</t>
    </r>
    <r>
      <rPr>
        <sz val="14"/>
        <color theme="1"/>
        <rFont val="Arial"/>
        <family val="2"/>
      </rPr>
      <t xml:space="preserve"> بنات لبون</t>
    </r>
  </si>
  <si>
    <r>
      <t>170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179 </t>
    </r>
  </si>
  <si>
    <r>
      <t xml:space="preserve"> </t>
    </r>
    <r>
      <rPr>
        <sz val="12"/>
        <color theme="1"/>
        <rFont val="Times New Roman"/>
        <family val="1"/>
      </rPr>
      <t xml:space="preserve">ثلاث </t>
    </r>
    <r>
      <rPr>
        <sz val="14"/>
        <color theme="1"/>
        <rFont val="Arial"/>
        <family val="2"/>
      </rPr>
      <t>بنات لبون و حقه</t>
    </r>
  </si>
  <si>
    <r>
      <t>180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189 </t>
    </r>
  </si>
  <si>
    <t xml:space="preserve"> بنتا لبون و حقتان</t>
  </si>
  <si>
    <r>
      <t xml:space="preserve">190 </t>
    </r>
    <r>
      <rPr>
        <sz val="14"/>
        <color theme="1"/>
        <rFont val="Arial"/>
        <family val="2"/>
      </rPr>
      <t>–</t>
    </r>
    <r>
      <rPr>
        <sz val="12"/>
        <color theme="1"/>
        <rFont val="Times New Roman"/>
        <family val="1"/>
      </rPr>
      <t xml:space="preserve">199 </t>
    </r>
  </si>
  <si>
    <r>
      <t xml:space="preserve"> ثلاث</t>
    </r>
    <r>
      <rPr>
        <sz val="14"/>
        <color theme="1"/>
        <rFont val="Arial"/>
        <family val="2"/>
      </rPr>
      <t xml:space="preserve"> حقاق و بنت لبون</t>
    </r>
  </si>
  <si>
    <r>
      <t xml:space="preserve"> 200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209 </t>
    </r>
  </si>
  <si>
    <r>
      <rPr>
        <sz val="14"/>
        <color theme="1"/>
        <rFont val="Arial"/>
        <family val="2"/>
        <scheme val="minor"/>
      </rPr>
      <t xml:space="preserve">  اربع حقاق</t>
    </r>
    <r>
      <rPr>
        <sz val="14"/>
        <color theme="1"/>
        <rFont val="Times New Roman"/>
        <family val="1"/>
        <scheme val="major"/>
      </rPr>
      <t xml:space="preserve"> </t>
    </r>
  </si>
  <si>
    <t>210- 219</t>
  </si>
  <si>
    <t xml:space="preserve"> أربع بنات لبون و حقه</t>
  </si>
  <si>
    <t>220- 229</t>
  </si>
  <si>
    <r>
      <t xml:space="preserve"> </t>
    </r>
    <r>
      <rPr>
        <sz val="12"/>
        <color theme="1"/>
        <rFont val="Times New Roman"/>
        <family val="1"/>
      </rPr>
      <t xml:space="preserve">ثلاث </t>
    </r>
    <r>
      <rPr>
        <sz val="14"/>
        <color theme="1"/>
        <rFont val="Arial"/>
        <family val="2"/>
      </rPr>
      <t>بنات لبون و حقتان</t>
    </r>
  </si>
  <si>
    <t>230- 239</t>
  </si>
  <si>
    <t xml:space="preserve"> ثلاث حقاق و بنتي لبون</t>
  </si>
  <si>
    <t>240- 249</t>
  </si>
  <si>
    <t xml:space="preserve"> اربع حقاق و بنت لبون </t>
  </si>
  <si>
    <t>وهكذا ما زاد على ذلك يكون فى كل خمسين حقة وفى كل أربعين بنت لبون.</t>
  </si>
  <si>
    <t>نصاب زكاة البقر ومقدار الزكاة فيها</t>
  </si>
  <si>
    <r>
      <t xml:space="preserve">من </t>
    </r>
    <r>
      <rPr>
        <sz val="18"/>
        <color theme="1"/>
        <rFont val="Times New Roman"/>
        <family val="1"/>
      </rPr>
      <t>–</t>
    </r>
    <r>
      <rPr>
        <sz val="18"/>
        <color theme="1"/>
        <rFont val="Arial"/>
        <family val="2"/>
      </rPr>
      <t xml:space="preserve"> الى</t>
    </r>
  </si>
  <si>
    <t>القدر الواجب فيه</t>
  </si>
  <si>
    <t xml:space="preserve"> 1 - 29</t>
  </si>
  <si>
    <t>لا شيء فيه</t>
  </si>
  <si>
    <t xml:space="preserve"> 30  - 39 </t>
  </si>
  <si>
    <t>تبيع (التبيع ما أتم من البقر سنة ودخل الثانية ذكرا كان أو أنثى )</t>
  </si>
  <si>
    <r>
      <t xml:space="preserve"> 40 -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59</t>
    </r>
  </si>
  <si>
    <t>مسنة (انثى من البقر أتمت سنتين ودخلت فى الثالثة)</t>
  </si>
  <si>
    <r>
      <t xml:space="preserve">60 </t>
    </r>
    <r>
      <rPr>
        <sz val="14"/>
        <color theme="1"/>
        <rFont val="Arial"/>
        <family val="2"/>
      </rPr>
      <t>-</t>
    </r>
    <r>
      <rPr>
        <sz val="12"/>
        <color theme="1"/>
        <rFont val="Times New Roman"/>
        <family val="1"/>
      </rPr>
      <t xml:space="preserve"> 69</t>
    </r>
  </si>
  <si>
    <t>تبيعان أو تبيعتان</t>
  </si>
  <si>
    <r>
      <t xml:space="preserve">  70 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79</t>
    </r>
  </si>
  <si>
    <t xml:space="preserve">مسنة وتبيع </t>
  </si>
  <si>
    <r>
      <t xml:space="preserve"> 80 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89</t>
    </r>
  </si>
  <si>
    <t xml:space="preserve">مسنتان </t>
  </si>
  <si>
    <r>
      <t xml:space="preserve"> 90 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99</t>
    </r>
  </si>
  <si>
    <t xml:space="preserve">ثلاثة أتبعة </t>
  </si>
  <si>
    <r>
      <t xml:space="preserve"> 100-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109</t>
    </r>
  </si>
  <si>
    <t xml:space="preserve">مسنة وتبيعان </t>
  </si>
  <si>
    <r>
      <t xml:space="preserve">110 </t>
    </r>
    <r>
      <rPr>
        <sz val="14"/>
        <color theme="1"/>
        <rFont val="Arial"/>
        <family val="2"/>
      </rPr>
      <t xml:space="preserve">– </t>
    </r>
    <r>
      <rPr>
        <sz val="12"/>
        <color theme="1"/>
        <rFont val="Times New Roman"/>
        <family val="1"/>
      </rPr>
      <t>119</t>
    </r>
  </si>
  <si>
    <t>مسنتان  وتبيع</t>
  </si>
  <si>
    <r>
      <t xml:space="preserve"> </t>
    </r>
    <r>
      <rPr>
        <sz val="12"/>
        <color theme="1"/>
        <rFont val="Times New Roman"/>
        <family val="1"/>
      </rPr>
      <t xml:space="preserve">120 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129</t>
    </r>
  </si>
  <si>
    <t xml:space="preserve">ثلاث مسنات أو أربعة أتبعة </t>
  </si>
  <si>
    <t>وهكذا ما زاد عن ذلك فى كل ثلاثين تبيع أو تبيعة . وفى كل أربعين مسنة .</t>
  </si>
  <si>
    <t>والجواميس صنف من أصناف البقر ينبغى ضمها الى ما عنده من البقر واخراج زكاتها .</t>
  </si>
  <si>
    <t>نصاب زكاة الغنم ومقدار الزكاة فيها</t>
  </si>
  <si>
    <r>
      <t xml:space="preserve">  </t>
    </r>
    <r>
      <rPr>
        <sz val="12"/>
        <color theme="1"/>
        <rFont val="Times New Roman"/>
        <family val="1"/>
      </rPr>
      <t>1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39</t>
    </r>
  </si>
  <si>
    <t xml:space="preserve">لا شئ فيه </t>
  </si>
  <si>
    <r>
      <t xml:space="preserve">  </t>
    </r>
    <r>
      <rPr>
        <sz val="12"/>
        <color theme="1"/>
        <rFont val="Times New Roman"/>
        <family val="1"/>
      </rPr>
      <t>40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120</t>
    </r>
  </si>
  <si>
    <t>شاة واحدة (انثى من الغنم لا تقل عن سنة)</t>
  </si>
  <si>
    <r>
      <t xml:space="preserve">121 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200</t>
    </r>
  </si>
  <si>
    <t xml:space="preserve">شاتان </t>
  </si>
  <si>
    <r>
      <t>201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399</t>
    </r>
  </si>
  <si>
    <t>ثلاث شياه</t>
  </si>
  <si>
    <r>
      <t>400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499</t>
    </r>
  </si>
  <si>
    <t>أربع شياه</t>
  </si>
  <si>
    <r>
      <t>500</t>
    </r>
    <r>
      <rPr>
        <sz val="14"/>
        <color theme="1"/>
        <rFont val="Arial"/>
        <family val="2"/>
      </rPr>
      <t xml:space="preserve">- </t>
    </r>
    <r>
      <rPr>
        <sz val="12"/>
        <color theme="1"/>
        <rFont val="Times New Roman"/>
        <family val="1"/>
      </rPr>
      <t>599</t>
    </r>
  </si>
  <si>
    <t>خمس شياه</t>
  </si>
  <si>
    <t>وهكذا ما زاد على ذلك فى كل مائة  شاة واحدة.</t>
  </si>
  <si>
    <r>
      <t>(-) القروض والديون +الضرائب المدفوعة للدولة</t>
    </r>
    <r>
      <rPr>
        <sz val="12"/>
        <color theme="1"/>
        <rFont val="Calibri"/>
        <family val="2"/>
      </rPr>
      <t>≥</t>
    </r>
  </si>
  <si>
    <t>فضلاً ضع قيمة الجرام الذهب في المربع الاصفر</t>
  </si>
  <si>
    <r>
      <rPr>
        <b/>
        <i/>
        <sz val="22"/>
        <color theme="1"/>
        <rFont val="Arial"/>
        <family val="2"/>
        <scheme val="minor"/>
      </rPr>
      <t xml:space="preserve">                                                     </t>
    </r>
    <r>
      <rPr>
        <b/>
        <i/>
        <u/>
        <sz val="22"/>
        <color theme="1"/>
        <rFont val="Arial"/>
        <family val="2"/>
        <scheme val="minor"/>
      </rPr>
      <t>ملخص الزكاة</t>
    </r>
    <r>
      <rPr>
        <sz val="22"/>
        <color rgb="FFFF0000"/>
        <rFont val="Arial"/>
        <family val="2"/>
        <scheme val="minor"/>
      </rPr>
      <t xml:space="preserve">                                                  </t>
    </r>
    <r>
      <rPr>
        <b/>
        <u/>
        <sz val="22"/>
        <color rgb="FFFF0000"/>
        <rFont val="Arial"/>
        <family val="2"/>
        <scheme val="minor"/>
      </rPr>
      <t xml:space="preserve">خلاصة عن البرنامج </t>
    </r>
    <r>
      <rPr>
        <sz val="22"/>
        <color rgb="FFFF0000"/>
        <rFont val="Arial"/>
        <family val="2"/>
        <scheme val="minor"/>
      </rPr>
      <t xml:space="preserve">: يقوم بحساب الزكاة الواجب دفعها آلياً بمجرد ادخال المبالغ المطلوبة تعبئتها (مع مراعاة بلوغها النصاب أو  لا) يجب وضع قيمة الجرام الذهب في المربع الاصفر                                 </t>
    </r>
    <r>
      <rPr>
        <sz val="16"/>
        <color theme="1"/>
        <rFont val="Arial"/>
        <family val="2"/>
        <scheme val="minor"/>
      </rPr>
      <t>* شرعت الزكاة لتطهير المال؛ وليس لمحقه                                                                                                                               * لا تجب الزكاة إلا عن ظهر غنى                                                                                                                                          * يتم اخراج الزكاة في أي وقت من السنة متى بلغت الحول؛ وليس شرطاً في رمضان                                                                              * تخصم الضرائب المدفوعة للدولة من وعاء الزكاة وليس من قيمة الزكاة.</t>
    </r>
  </si>
  <si>
    <t xml:space="preserve">85 جرام ذهب بسعر اليوم أو ما يعادلها </t>
  </si>
  <si>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5 أوسق أو 653 كيلو جرام من الحبوب(أرز تايلندي أو قمح أو شعير)</t>
    </r>
  </si>
  <si>
    <t xml:space="preserve"> 5 أوسق أو 653 كيلو جرام من الحبوب(أرز تايلندي أو قمح أو شعير)</t>
  </si>
  <si>
    <r>
      <rPr>
        <sz val="12"/>
        <color theme="1"/>
        <rFont val="Arial"/>
        <family val="2"/>
        <scheme val="minor"/>
      </rPr>
      <t>85 جرام ذهب بسعر اليوم أو ما يعادلها</t>
    </r>
    <r>
      <rPr>
        <sz val="11"/>
        <color theme="1"/>
        <rFont val="Arial"/>
        <family val="2"/>
        <charset val="178"/>
        <scheme val="minor"/>
      </rPr>
      <t xml:space="preserve"> </t>
    </r>
  </si>
  <si>
    <r>
      <t xml:space="preserve">·   </t>
    </r>
    <r>
      <rPr>
        <b/>
        <u/>
        <sz val="16"/>
        <color theme="1"/>
        <rFont val="Arial"/>
        <family val="2"/>
        <scheme val="minor"/>
      </rPr>
      <t>فإذا بلغ النصاب (فضلاً ضع قيمة الجرام الذهب في المربع الاصفر في اعلى الصفحة)</t>
    </r>
  </si>
  <si>
    <t>·   فإذا بلغ النصاب (فضلاً ضع قيمة الجرام الذهب في المربع الاصفر في اعلى الصفحة)</t>
  </si>
  <si>
    <r>
      <t>قيمة الزكاة</t>
    </r>
    <r>
      <rPr>
        <sz val="16"/>
        <color theme="1"/>
        <rFont val="Arial"/>
        <family val="2"/>
        <scheme val="minor"/>
      </rPr>
      <t xml:space="preserve"> = وعاء الزكاة * 2.5%</t>
    </r>
  </si>
  <si>
    <r>
      <t>قيمة الزكاة</t>
    </r>
    <r>
      <rPr>
        <sz val="16"/>
        <color theme="1"/>
        <rFont val="Arial"/>
        <family val="2"/>
        <scheme val="minor"/>
      </rPr>
      <t xml:space="preserve"> = وعاء الزكاة*2.5%</t>
    </r>
  </si>
  <si>
    <r>
      <t>قيمة الزكاة</t>
    </r>
    <r>
      <rPr>
        <sz val="16"/>
        <color theme="1"/>
        <rFont val="Arial"/>
        <family val="2"/>
        <scheme val="minor"/>
      </rPr>
      <t xml:space="preserve"> = الإيراد الصافي*10%</t>
    </r>
  </si>
  <si>
    <r>
      <t>قيمة الزكاة</t>
    </r>
    <r>
      <rPr>
        <sz val="16"/>
        <color theme="1"/>
        <rFont val="Arial"/>
        <family val="2"/>
        <scheme val="minor"/>
      </rPr>
      <t xml:space="preserve"> = الإيراد  الصافي*10%</t>
    </r>
  </si>
  <si>
    <r>
      <t xml:space="preserve">                      ● </t>
    </r>
    <r>
      <rPr>
        <sz val="12"/>
        <color theme="1"/>
        <rFont val="Arial"/>
        <family val="2"/>
      </rPr>
      <t xml:space="preserve">2.5% للإبل والبقر(من رأس المال)                                ●  1% للغنم والماعز(من رأس المال)             </t>
    </r>
    <r>
      <rPr>
        <b/>
        <sz val="14"/>
        <color rgb="FFFF0000"/>
        <rFont val="Arial"/>
        <family val="2"/>
      </rPr>
      <t>الرجاء مراجعة جدول مقادير زكاة الانعام آخر الورقة</t>
    </r>
    <r>
      <rPr>
        <sz val="12"/>
        <color theme="1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</si>
</sst>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>
  <fonts count="57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u val="double"/>
      <sz val="12"/>
      <color theme="1"/>
      <name val="Arial"/>
      <family val="2"/>
    </font>
    <font>
      <b/>
      <i/>
      <sz val="12"/>
      <color theme="1"/>
      <name val="Symbol"/>
      <family val="1"/>
      <charset val="2"/>
    </font>
    <font>
      <b/>
      <i/>
      <sz val="7"/>
      <color theme="1"/>
      <name val="Times New Roman"/>
      <family val="1"/>
    </font>
    <font>
      <b/>
      <i/>
      <u/>
      <sz val="12"/>
      <color theme="1"/>
      <name val="Arial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u/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22"/>
      <color theme="1"/>
      <name val="Times New Roman"/>
      <family val="1"/>
      <scheme val="major"/>
    </font>
    <font>
      <sz val="20"/>
      <color theme="1"/>
      <name val="Times New Roman"/>
      <family val="1"/>
      <scheme val="major"/>
    </font>
    <font>
      <b/>
      <sz val="1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8"/>
      <color theme="1"/>
      <name val="Arial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sz val="18"/>
      <color theme="1"/>
      <name val="Arial"/>
      <family val="2"/>
      <scheme val="minor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20"/>
      <color theme="1"/>
      <name val="Arial"/>
      <family val="2"/>
      <charset val="178"/>
      <scheme val="minor"/>
    </font>
    <font>
      <b/>
      <i/>
      <sz val="22"/>
      <color theme="1"/>
      <name val="Arial"/>
      <family val="2"/>
      <scheme val="minor"/>
    </font>
    <font>
      <b/>
      <i/>
      <u/>
      <sz val="22"/>
      <color theme="1"/>
      <name val="Arial"/>
      <family val="2"/>
      <scheme val="minor"/>
    </font>
    <font>
      <sz val="22"/>
      <color rgb="FFFF0000"/>
      <name val="Arial"/>
      <family val="2"/>
      <scheme val="minor"/>
    </font>
    <font>
      <b/>
      <u/>
      <sz val="22"/>
      <color rgb="FFFF0000"/>
      <name val="Arial"/>
      <family val="2"/>
      <scheme val="minor"/>
    </font>
    <font>
      <i/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6"/>
      <color theme="1"/>
      <name val="Arial"/>
      <family val="2"/>
      <scheme val="minor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b/>
      <i/>
      <sz val="14"/>
      <color theme="5" tint="-0.249977111117893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sz val="18"/>
      <color rgb="FFFF0000"/>
      <name val="Arial"/>
      <family val="2"/>
      <charset val="178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i/>
      <u/>
      <sz val="16"/>
      <color theme="1"/>
      <name val="Arial"/>
      <family val="2"/>
      <scheme val="minor"/>
    </font>
    <font>
      <b/>
      <sz val="14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right" vertical="center" wrapText="1" readingOrder="2"/>
    </xf>
    <xf numFmtId="0" fontId="18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 readingOrder="2"/>
    </xf>
    <xf numFmtId="0" fontId="11" fillId="0" borderId="9" xfId="0" applyFont="1" applyBorder="1" applyAlignment="1">
      <alignment horizontal="right" vertical="center" wrapText="1" readingOrder="2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8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9" fillId="0" borderId="9" xfId="0" applyFont="1" applyBorder="1" applyAlignment="1">
      <alignment horizontal="right" vertical="center" wrapText="1" readingOrder="2"/>
    </xf>
    <xf numFmtId="0" fontId="10" fillId="0" borderId="9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right" vertical="center" wrapText="1" readingOrder="2"/>
    </xf>
    <xf numFmtId="0" fontId="10" fillId="0" borderId="9" xfId="0" applyFont="1" applyBorder="1" applyAlignment="1">
      <alignment horizontal="right" vertical="center" readingOrder="2"/>
    </xf>
    <xf numFmtId="0" fontId="9" fillId="0" borderId="8" xfId="0" applyFont="1" applyBorder="1" applyAlignment="1">
      <alignment horizontal="center" vertical="center" wrapText="1" readingOrder="2"/>
    </xf>
    <xf numFmtId="0" fontId="12" fillId="7" borderId="12" xfId="0" applyFont="1" applyFill="1" applyBorder="1" applyAlignment="1">
      <alignment horizontal="right" vertical="center" wrapText="1" readingOrder="2"/>
    </xf>
    <xf numFmtId="0" fontId="6" fillId="7" borderId="12" xfId="0" applyFont="1" applyFill="1" applyBorder="1" applyAlignment="1">
      <alignment horizontal="right" vertical="center" wrapText="1" readingOrder="2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readingOrder="2"/>
    </xf>
    <xf numFmtId="0" fontId="0" fillId="7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right" vertical="center" wrapText="1" readingOrder="2"/>
    </xf>
    <xf numFmtId="0" fontId="4" fillId="3" borderId="9" xfId="0" applyFont="1" applyFill="1" applyBorder="1" applyAlignment="1">
      <alignment horizontal="right" vertical="center" wrapText="1" readingOrder="2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6" borderId="8" xfId="0" applyFill="1" applyBorder="1"/>
    <xf numFmtId="0" fontId="19" fillId="6" borderId="9" xfId="0" applyFont="1" applyFill="1" applyBorder="1" applyAlignment="1">
      <alignment horizontal="center" vertical="center" wrapText="1" readingOrder="2"/>
    </xf>
    <xf numFmtId="0" fontId="0" fillId="6" borderId="9" xfId="0" applyFill="1" applyBorder="1"/>
    <xf numFmtId="0" fontId="20" fillId="6" borderId="9" xfId="0" applyFont="1" applyFill="1" applyBorder="1" applyAlignment="1">
      <alignment vertical="center" wrapText="1" readingOrder="2"/>
    </xf>
    <xf numFmtId="0" fontId="0" fillId="6" borderId="2" xfId="0" applyFill="1" applyBorder="1"/>
    <xf numFmtId="0" fontId="3" fillId="3" borderId="33" xfId="0" applyFont="1" applyFill="1" applyBorder="1" applyAlignment="1">
      <alignment horizontal="right" vertical="center" wrapText="1" readingOrder="2"/>
    </xf>
    <xf numFmtId="0" fontId="7" fillId="0" borderId="25" xfId="0" applyFont="1" applyBorder="1" applyAlignment="1">
      <alignment horizontal="center" vertical="center" wrapText="1" readingOrder="2"/>
    </xf>
    <xf numFmtId="0" fontId="0" fillId="0" borderId="35" xfId="0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14" fillId="5" borderId="0" xfId="0" applyFont="1" applyFill="1" applyBorder="1" applyAlignment="1">
      <alignment vertical="center"/>
    </xf>
    <xf numFmtId="0" fontId="0" fillId="2" borderId="41" xfId="0" applyFill="1" applyBorder="1" applyAlignment="1">
      <alignment horizontal="center" vertical="center" wrapText="1" readingOrder="2"/>
    </xf>
    <xf numFmtId="0" fontId="0" fillId="2" borderId="4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 readingOrder="2"/>
    </xf>
    <xf numFmtId="0" fontId="3" fillId="13" borderId="44" xfId="0" applyFont="1" applyFill="1" applyBorder="1" applyAlignment="1">
      <alignment horizontal="center" vertical="center" wrapText="1" readingOrder="2"/>
    </xf>
    <xf numFmtId="0" fontId="2" fillId="13" borderId="38" xfId="0" applyFont="1" applyFill="1" applyBorder="1" applyAlignment="1">
      <alignment horizontal="center" vertical="center" wrapText="1" readingOrder="2"/>
    </xf>
    <xf numFmtId="0" fontId="1" fillId="13" borderId="38" xfId="0" applyFont="1" applyFill="1" applyBorder="1" applyAlignment="1">
      <alignment horizontal="center" vertical="center" readingOrder="2"/>
    </xf>
    <xf numFmtId="0" fontId="0" fillId="13" borderId="38" xfId="0" applyFill="1" applyBorder="1" applyAlignment="1">
      <alignment horizontal="center" vertical="center" wrapText="1" readingOrder="2"/>
    </xf>
    <xf numFmtId="0" fontId="0" fillId="13" borderId="40" xfId="0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 readingOrder="2"/>
    </xf>
    <xf numFmtId="0" fontId="2" fillId="9" borderId="38" xfId="0" applyFont="1" applyFill="1" applyBorder="1" applyAlignment="1">
      <alignment horizontal="right" vertical="center" wrapText="1" readingOrder="2"/>
    </xf>
    <xf numFmtId="0" fontId="0" fillId="9" borderId="38" xfId="0" applyFill="1" applyBorder="1" applyAlignment="1">
      <alignment horizontal="right" vertical="center" readingOrder="2"/>
    </xf>
    <xf numFmtId="0" fontId="7" fillId="9" borderId="38" xfId="0" applyFont="1" applyFill="1" applyBorder="1" applyAlignment="1">
      <alignment horizontal="center" vertical="center" wrapText="1" readingOrder="2"/>
    </xf>
    <xf numFmtId="0" fontId="0" fillId="9" borderId="38" xfId="0" applyFill="1" applyBorder="1" applyAlignment="1">
      <alignment horizontal="center" vertical="center" readingOrder="2"/>
    </xf>
    <xf numFmtId="0" fontId="6" fillId="9" borderId="38" xfId="0" applyFont="1" applyFill="1" applyBorder="1" applyAlignment="1">
      <alignment horizontal="right" vertical="center" wrapText="1" readingOrder="2"/>
    </xf>
    <xf numFmtId="0" fontId="16" fillId="9" borderId="38" xfId="0" applyFont="1" applyFill="1" applyBorder="1" applyAlignment="1">
      <alignment horizontal="right" vertical="center" readingOrder="2"/>
    </xf>
    <xf numFmtId="0" fontId="0" fillId="0" borderId="46" xfId="0" applyBorder="1" applyAlignment="1">
      <alignment vertical="center"/>
    </xf>
    <xf numFmtId="0" fontId="0" fillId="0" borderId="46" xfId="0" applyFill="1" applyBorder="1" applyAlignment="1"/>
    <xf numFmtId="0" fontId="0" fillId="9" borderId="47" xfId="0" applyFill="1" applyBorder="1" applyAlignment="1">
      <alignment horizontal="right" vertical="center" readingOrder="2"/>
    </xf>
    <xf numFmtId="3" fontId="0" fillId="3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5" borderId="12" xfId="0" applyNumberFormat="1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24" fillId="14" borderId="20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right" vertical="center" readingOrder="1"/>
    </xf>
    <xf numFmtId="0" fontId="14" fillId="5" borderId="12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center" vertical="center" wrapText="1" readingOrder="2"/>
    </xf>
    <xf numFmtId="0" fontId="40" fillId="0" borderId="0" xfId="0" applyFont="1" applyAlignment="1">
      <alignment horizontal="center" readingOrder="2"/>
    </xf>
    <xf numFmtId="0" fontId="41" fillId="0" borderId="0" xfId="0" applyFont="1" applyAlignment="1">
      <alignment horizontal="right" readingOrder="2"/>
    </xf>
    <xf numFmtId="0" fontId="0" fillId="15" borderId="0" xfId="0" applyFill="1"/>
    <xf numFmtId="0" fontId="42" fillId="15" borderId="0" xfId="0" applyFont="1" applyFill="1"/>
    <xf numFmtId="0" fontId="43" fillId="10" borderId="19" xfId="0" applyFont="1" applyFill="1" applyBorder="1" applyAlignment="1">
      <alignment horizontal="center" vertical="center"/>
    </xf>
    <xf numFmtId="0" fontId="44" fillId="3" borderId="23" xfId="0" applyFont="1" applyFill="1" applyBorder="1" applyAlignment="1">
      <alignment horizontal="center" vertical="center" readingOrder="2"/>
    </xf>
    <xf numFmtId="0" fontId="45" fillId="10" borderId="2" xfId="0" applyFont="1" applyFill="1" applyBorder="1" applyAlignment="1">
      <alignment horizontal="center" vertical="top" wrapText="1" readingOrder="2"/>
    </xf>
    <xf numFmtId="0" fontId="46" fillId="3" borderId="2" xfId="0" applyFont="1" applyFill="1" applyBorder="1" applyAlignment="1">
      <alignment horizontal="right" vertical="center" wrapText="1" readingOrder="2"/>
    </xf>
    <xf numFmtId="0" fontId="45" fillId="10" borderId="1" xfId="0" applyFont="1" applyFill="1" applyBorder="1" applyAlignment="1">
      <alignment horizontal="center" vertical="top" wrapText="1" readingOrder="2"/>
    </xf>
    <xf numFmtId="0" fontId="46" fillId="3" borderId="1" xfId="0" applyFont="1" applyFill="1" applyBorder="1" applyAlignment="1">
      <alignment horizontal="right" vertical="center" wrapText="1" readingOrder="2"/>
    </xf>
    <xf numFmtId="0" fontId="45" fillId="3" borderId="1" xfId="0" applyFont="1" applyFill="1" applyBorder="1" applyAlignment="1">
      <alignment horizontal="right" vertical="center" wrapText="1" readingOrder="2"/>
    </xf>
    <xf numFmtId="0" fontId="45" fillId="3" borderId="1" xfId="0" applyFont="1" applyFill="1" applyBorder="1" applyAlignment="1">
      <alignment horizontal="right" vertical="center" readingOrder="2"/>
    </xf>
    <xf numFmtId="0" fontId="46" fillId="3" borderId="1" xfId="0" applyFont="1" applyFill="1" applyBorder="1" applyAlignment="1">
      <alignment horizontal="right" vertical="center" readingOrder="2"/>
    </xf>
    <xf numFmtId="0" fontId="47" fillId="3" borderId="1" xfId="0" applyFont="1" applyFill="1" applyBorder="1" applyAlignment="1">
      <alignment horizontal="right" vertical="center" wrapText="1" readingOrder="2"/>
    </xf>
    <xf numFmtId="0" fontId="48" fillId="3" borderId="1" xfId="0" applyFont="1" applyFill="1" applyBorder="1"/>
    <xf numFmtId="0" fontId="0" fillId="3" borderId="1" xfId="0" applyFill="1" applyBorder="1" applyAlignment="1"/>
    <xf numFmtId="0" fontId="45" fillId="10" borderId="1" xfId="0" applyFont="1" applyFill="1" applyBorder="1" applyAlignment="1">
      <alignment horizontal="center" vertical="center" readingOrder="2"/>
    </xf>
    <xf numFmtId="0" fontId="49" fillId="3" borderId="1" xfId="0" applyFont="1" applyFill="1" applyBorder="1" applyAlignment="1">
      <alignment horizontal="right" vertical="center" readingOrder="2"/>
    </xf>
    <xf numFmtId="0" fontId="45" fillId="10" borderId="1" xfId="0" applyFont="1" applyFill="1" applyBorder="1" applyAlignment="1">
      <alignment horizontal="center" vertical="center" wrapText="1" readingOrder="2"/>
    </xf>
    <xf numFmtId="0" fontId="46" fillId="10" borderId="1" xfId="0" applyFont="1" applyFill="1" applyBorder="1" applyAlignment="1">
      <alignment horizontal="center" vertical="center" wrapText="1" readingOrder="2"/>
    </xf>
    <xf numFmtId="0" fontId="48" fillId="3" borderId="1" xfId="0" applyFont="1" applyFill="1" applyBorder="1" applyAlignment="1">
      <alignment vertical="center"/>
    </xf>
    <xf numFmtId="0" fontId="46" fillId="3" borderId="48" xfId="0" applyFont="1" applyFill="1" applyBorder="1" applyAlignment="1">
      <alignment horizontal="right" vertical="center" wrapText="1" readingOrder="2"/>
    </xf>
    <xf numFmtId="0" fontId="0" fillId="3" borderId="48" xfId="0" applyFill="1" applyBorder="1" applyAlignment="1">
      <alignment horizontal="right" vertical="center"/>
    </xf>
    <xf numFmtId="0" fontId="43" fillId="10" borderId="32" xfId="0" applyFont="1" applyFill="1" applyBorder="1" applyAlignment="1">
      <alignment horizontal="center" vertical="center"/>
    </xf>
    <xf numFmtId="0" fontId="44" fillId="3" borderId="36" xfId="0" applyFont="1" applyFill="1" applyBorder="1" applyAlignment="1">
      <alignment horizontal="center" vertical="center" readingOrder="2"/>
    </xf>
    <xf numFmtId="0" fontId="45" fillId="10" borderId="8" xfId="0" applyFont="1" applyFill="1" applyBorder="1" applyAlignment="1">
      <alignment horizontal="center" vertical="center" wrapText="1" readingOrder="2"/>
    </xf>
    <xf numFmtId="0" fontId="46" fillId="3" borderId="8" xfId="0" applyFont="1" applyFill="1" applyBorder="1" applyAlignment="1">
      <alignment horizontal="right" vertical="center" wrapText="1" readingOrder="2"/>
    </xf>
    <xf numFmtId="0" fontId="48" fillId="3" borderId="49" xfId="0" applyFont="1" applyFill="1" applyBorder="1"/>
    <xf numFmtId="0" fontId="45" fillId="0" borderId="0" xfId="0" applyFont="1" applyFill="1" applyBorder="1" applyAlignment="1">
      <alignment horizontal="center" vertical="center" wrapText="1" readingOrder="2"/>
    </xf>
    <xf numFmtId="0" fontId="46" fillId="0" borderId="0" xfId="0" applyFont="1" applyFill="1" applyBorder="1" applyAlignment="1">
      <alignment horizontal="justify" wrapText="1" readingOrder="2"/>
    </xf>
    <xf numFmtId="3" fontId="24" fillId="13" borderId="12" xfId="0" applyNumberFormat="1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right" vertical="center" wrapText="1" readingOrder="2"/>
    </xf>
    <xf numFmtId="0" fontId="54" fillId="7" borderId="3" xfId="0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vertical="center"/>
    </xf>
    <xf numFmtId="0" fontId="55" fillId="5" borderId="0" xfId="0" applyFont="1" applyFill="1" applyBorder="1" applyAlignment="1">
      <alignment vertical="center"/>
    </xf>
    <xf numFmtId="0" fontId="53" fillId="7" borderId="12" xfId="0" applyFont="1" applyFill="1" applyBorder="1" applyAlignment="1">
      <alignment horizontal="right" vertical="center" wrapText="1" readingOrder="2"/>
    </xf>
    <xf numFmtId="0" fontId="55" fillId="5" borderId="7" xfId="0" applyFont="1" applyFill="1" applyBorder="1" applyAlignment="1">
      <alignment vertical="center"/>
    </xf>
    <xf numFmtId="0" fontId="50" fillId="7" borderId="21" xfId="0" applyFont="1" applyFill="1" applyBorder="1" applyAlignment="1">
      <alignment horizontal="right" vertical="center" wrapText="1" readingOrder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 wrapText="1" readingOrder="2"/>
    </xf>
    <xf numFmtId="0" fontId="3" fillId="6" borderId="38" xfId="0" applyFont="1" applyFill="1" applyBorder="1" applyAlignment="1">
      <alignment horizontal="center" vertical="center" wrapText="1" readingOrder="2"/>
    </xf>
    <xf numFmtId="0" fontId="3" fillId="6" borderId="40" xfId="0" applyFont="1" applyFill="1" applyBorder="1" applyAlignment="1">
      <alignment horizontal="center" vertical="center" wrapText="1" readingOrder="2"/>
    </xf>
    <xf numFmtId="0" fontId="0" fillId="8" borderId="43" xfId="0" applyFill="1" applyBorder="1" applyAlignment="1">
      <alignment horizontal="center" vertical="center" wrapText="1" readingOrder="2"/>
    </xf>
    <xf numFmtId="0" fontId="0" fillId="8" borderId="37" xfId="0" applyFill="1" applyBorder="1" applyAlignment="1">
      <alignment horizontal="center" vertical="center" wrapText="1" readingOrder="2"/>
    </xf>
    <xf numFmtId="0" fontId="0" fillId="8" borderId="39" xfId="0" applyFill="1" applyBorder="1" applyAlignment="1">
      <alignment horizontal="center" vertical="center" wrapText="1" readingOrder="2"/>
    </xf>
    <xf numFmtId="0" fontId="54" fillId="7" borderId="3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 readingOrder="2"/>
    </xf>
    <xf numFmtId="0" fontId="23" fillId="7" borderId="15" xfId="0" applyFont="1" applyFill="1" applyBorder="1" applyAlignment="1">
      <alignment horizontal="center" vertical="center" wrapText="1" readingOrder="2"/>
    </xf>
    <xf numFmtId="0" fontId="0" fillId="8" borderId="32" xfId="0" applyFill="1" applyBorder="1" applyAlignment="1">
      <alignment horizontal="center" vertical="center" wrapText="1" readingOrder="2"/>
    </xf>
    <xf numFmtId="0" fontId="2" fillId="6" borderId="3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 wrapText="1" readingOrder="2"/>
    </xf>
    <xf numFmtId="0" fontId="6" fillId="6" borderId="0" xfId="0" applyFont="1" applyFill="1" applyBorder="1" applyAlignment="1">
      <alignment horizontal="center" vertical="center" wrapText="1" readingOrder="2"/>
    </xf>
    <xf numFmtId="0" fontId="6" fillId="6" borderId="5" xfId="0" applyFont="1" applyFill="1" applyBorder="1" applyAlignment="1">
      <alignment horizontal="center" vertical="center" wrapText="1" readingOrder="2"/>
    </xf>
    <xf numFmtId="0" fontId="2" fillId="6" borderId="34" xfId="0" applyFont="1" applyFill="1" applyBorder="1" applyAlignment="1">
      <alignment horizontal="center" vertical="center" wrapText="1" readingOrder="2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 readingOrder="2"/>
    </xf>
    <xf numFmtId="0" fontId="4" fillId="6" borderId="9" xfId="0" applyFont="1" applyFill="1" applyBorder="1" applyAlignment="1">
      <alignment horizontal="center" vertical="center" wrapText="1" readingOrder="2"/>
    </xf>
    <xf numFmtId="0" fontId="4" fillId="6" borderId="6" xfId="0" applyFont="1" applyFill="1" applyBorder="1" applyAlignment="1">
      <alignment horizontal="center" vertical="center" wrapText="1" readingOrder="2"/>
    </xf>
    <xf numFmtId="0" fontId="4" fillId="6" borderId="2" xfId="0" applyFont="1" applyFill="1" applyBorder="1" applyAlignment="1">
      <alignment horizontal="center" vertical="center" wrapText="1" readingOrder="2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 readingOrder="2"/>
    </xf>
    <xf numFmtId="0" fontId="0" fillId="6" borderId="9" xfId="0" applyFill="1" applyBorder="1" applyAlignment="1">
      <alignment horizontal="center" vertical="center" wrapText="1" readingOrder="2"/>
    </xf>
    <xf numFmtId="0" fontId="0" fillId="6" borderId="6" xfId="0" applyFill="1" applyBorder="1" applyAlignment="1">
      <alignment horizontal="center" vertical="center" wrapText="1" readingOrder="2"/>
    </xf>
    <xf numFmtId="0" fontId="0" fillId="6" borderId="2" xfId="0" applyFill="1" applyBorder="1" applyAlignment="1">
      <alignment horizontal="center" vertical="center" wrapText="1" readingOrder="2"/>
    </xf>
    <xf numFmtId="0" fontId="1" fillId="10" borderId="1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2" fillId="11" borderId="44" xfId="0" applyFont="1" applyFill="1" applyBorder="1" applyAlignment="1">
      <alignment horizontal="center" vertical="center" wrapText="1" readingOrder="2"/>
    </xf>
    <xf numFmtId="0" fontId="2" fillId="11" borderId="38" xfId="0" applyFont="1" applyFill="1" applyBorder="1" applyAlignment="1">
      <alignment horizontal="center" vertical="center" wrapText="1" readingOrder="2"/>
    </xf>
    <xf numFmtId="0" fontId="2" fillId="11" borderId="40" xfId="0" applyFont="1" applyFill="1" applyBorder="1" applyAlignment="1">
      <alignment horizontal="center" vertical="center" wrapText="1" readingOrder="2"/>
    </xf>
    <xf numFmtId="0" fontId="2" fillId="6" borderId="8" xfId="0" applyFont="1" applyFill="1" applyBorder="1" applyAlignment="1">
      <alignment horizontal="center" vertical="center" wrapText="1" readingOrder="2"/>
    </xf>
    <xf numFmtId="0" fontId="2" fillId="6" borderId="9" xfId="0" applyFont="1" applyFill="1" applyBorder="1" applyAlignment="1">
      <alignment horizontal="center" vertical="center" wrapText="1" readingOrder="2"/>
    </xf>
    <xf numFmtId="0" fontId="2" fillId="6" borderId="6" xfId="0" applyFont="1" applyFill="1" applyBorder="1" applyAlignment="1">
      <alignment horizontal="center" vertical="center" wrapText="1" readingOrder="2"/>
    </xf>
    <xf numFmtId="0" fontId="2" fillId="6" borderId="7" xfId="0" applyFont="1" applyFill="1" applyBorder="1" applyAlignment="1">
      <alignment horizontal="center" vertical="center" wrapText="1" readingOrder="2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right" vertical="center" wrapText="1"/>
    </xf>
    <xf numFmtId="0" fontId="21" fillId="5" borderId="17" xfId="0" applyFont="1" applyFill="1" applyBorder="1" applyAlignment="1">
      <alignment horizontal="right" vertical="center" wrapText="1"/>
    </xf>
    <xf numFmtId="0" fontId="21" fillId="5" borderId="18" xfId="0" applyFont="1" applyFill="1" applyBorder="1" applyAlignment="1">
      <alignment horizontal="right" vertical="center" wrapText="1"/>
    </xf>
    <xf numFmtId="0" fontId="0" fillId="8" borderId="45" xfId="0" applyFill="1" applyBorder="1" applyAlignment="1">
      <alignment horizontal="center" vertical="center" wrapText="1" readingOrder="2"/>
    </xf>
    <xf numFmtId="0" fontId="3" fillId="4" borderId="44" xfId="0" applyFont="1" applyFill="1" applyBorder="1" applyAlignment="1">
      <alignment horizontal="center" vertical="center" wrapText="1" readingOrder="2"/>
    </xf>
    <xf numFmtId="0" fontId="3" fillId="4" borderId="38" xfId="0" applyFont="1" applyFill="1" applyBorder="1" applyAlignment="1">
      <alignment horizontal="center" vertical="center" wrapText="1" readingOrder="2"/>
    </xf>
    <xf numFmtId="0" fontId="3" fillId="4" borderId="40" xfId="0" applyFont="1" applyFill="1" applyBorder="1" applyAlignment="1">
      <alignment horizontal="center" vertical="center" wrapText="1" readingOrder="2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51" fillId="6" borderId="3" xfId="0" applyFont="1" applyFill="1" applyBorder="1" applyAlignment="1">
      <alignment horizontal="center" vertical="center" wrapText="1" readingOrder="2"/>
    </xf>
    <xf numFmtId="0" fontId="51" fillId="6" borderId="4" xfId="0" applyFont="1" applyFill="1" applyBorder="1" applyAlignment="1">
      <alignment horizontal="center" vertical="center" wrapText="1" readingOrder="2"/>
    </xf>
    <xf numFmtId="0" fontId="51" fillId="6" borderId="0" xfId="0" applyFont="1" applyFill="1" applyBorder="1" applyAlignment="1">
      <alignment horizontal="center" vertical="center" wrapText="1" readingOrder="2"/>
    </xf>
    <xf numFmtId="0" fontId="51" fillId="6" borderId="5" xfId="0" applyFont="1" applyFill="1" applyBorder="1" applyAlignment="1">
      <alignment horizontal="center" vertical="center" wrapText="1" readingOrder="2"/>
    </xf>
    <xf numFmtId="0" fontId="52" fillId="6" borderId="8" xfId="0" applyFont="1" applyFill="1" applyBorder="1" applyAlignment="1">
      <alignment horizontal="center" vertical="center" wrapText="1" readingOrder="2"/>
    </xf>
    <xf numFmtId="0" fontId="0" fillId="6" borderId="46" xfId="0" applyFill="1" applyBorder="1" applyAlignment="1">
      <alignment horizontal="center" vertical="center" wrapText="1" readingOrder="2"/>
    </xf>
    <xf numFmtId="0" fontId="1" fillId="3" borderId="46" xfId="0" applyFont="1" applyFill="1" applyBorder="1" applyAlignment="1">
      <alignment horizontal="center"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right" vertical="center" wrapText="1" readingOrder="2"/>
    </xf>
    <xf numFmtId="0" fontId="26" fillId="5" borderId="0" xfId="0" applyFont="1" applyFill="1" applyBorder="1" applyAlignment="1">
      <alignment horizontal="right" vertical="center" wrapText="1" readingOrder="2"/>
    </xf>
    <xf numFmtId="0" fontId="26" fillId="5" borderId="28" xfId="0" applyFont="1" applyFill="1" applyBorder="1" applyAlignment="1">
      <alignment horizontal="right" vertical="center" wrapText="1" readingOrder="2"/>
    </xf>
    <xf numFmtId="0" fontId="25" fillId="5" borderId="24" xfId="0" applyFont="1" applyFill="1" applyBorder="1" applyAlignment="1">
      <alignment horizontal="right" vertical="center" wrapText="1" readingOrder="2"/>
    </xf>
    <xf numFmtId="0" fontId="25" fillId="5" borderId="25" xfId="0" applyFont="1" applyFill="1" applyBorder="1" applyAlignment="1">
      <alignment horizontal="right" vertical="center" wrapText="1" readingOrder="2"/>
    </xf>
    <xf numFmtId="0" fontId="25" fillId="5" borderId="26" xfId="0" applyFont="1" applyFill="1" applyBorder="1" applyAlignment="1">
      <alignment horizontal="right" vertical="center" wrapText="1" readingOrder="2"/>
    </xf>
    <xf numFmtId="0" fontId="3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9" fillId="5" borderId="29" xfId="0" applyFont="1" applyFill="1" applyBorder="1" applyAlignment="1">
      <alignment horizontal="right" vertical="center" readingOrder="2"/>
    </xf>
    <xf numFmtId="0" fontId="29" fillId="5" borderId="30" xfId="0" applyFont="1" applyFill="1" applyBorder="1" applyAlignment="1">
      <alignment horizontal="right" vertical="center" readingOrder="2"/>
    </xf>
    <xf numFmtId="0" fontId="29" fillId="5" borderId="31" xfId="0" applyFont="1" applyFill="1" applyBorder="1" applyAlignment="1">
      <alignment horizontal="right" vertical="center" readingOrder="2"/>
    </xf>
    <xf numFmtId="0" fontId="28" fillId="5" borderId="27" xfId="0" applyFont="1" applyFill="1" applyBorder="1" applyAlignment="1">
      <alignment horizontal="right" vertical="center" wrapText="1" readingOrder="2"/>
    </xf>
    <xf numFmtId="0" fontId="28" fillId="5" borderId="0" xfId="0" applyFont="1" applyFill="1" applyBorder="1" applyAlignment="1">
      <alignment horizontal="right" vertical="center" wrapText="1" readingOrder="2"/>
    </xf>
    <xf numFmtId="0" fontId="28" fillId="5" borderId="28" xfId="0" applyFont="1" applyFill="1" applyBorder="1" applyAlignment="1">
      <alignment horizontal="right" vertical="center" wrapText="1" readingOrder="2"/>
    </xf>
    <xf numFmtId="0" fontId="30" fillId="5" borderId="27" xfId="0" applyFont="1" applyFill="1" applyBorder="1" applyAlignment="1">
      <alignment horizontal="right" vertical="center" wrapText="1" readingOrder="2"/>
    </xf>
    <xf numFmtId="0" fontId="30" fillId="5" borderId="0" xfId="0" applyFont="1" applyFill="1" applyBorder="1" applyAlignment="1">
      <alignment horizontal="right" vertical="center" wrapText="1" readingOrder="2"/>
    </xf>
    <xf numFmtId="0" fontId="30" fillId="5" borderId="28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2925537</xdr:colOff>
      <xdr:row>1</xdr:row>
      <xdr:rowOff>204108</xdr:rowOff>
    </xdr:from>
    <xdr:to>
      <xdr:col>4</xdr:col>
      <xdr:colOff>136072</xdr:colOff>
      <xdr:row>1</xdr:row>
      <xdr:rowOff>367394</xdr:rowOff>
    </xdr:to>
    <xdr:sp macro="" textlink="">
      <xdr:nvSpPr>
        <xdr:cNvPr id="2" name="سهم إلى اليسار 1"/>
        <xdr:cNvSpPr/>
      </xdr:nvSpPr>
      <xdr:spPr>
        <a:xfrm>
          <a:off x="11145637928" y="2748644"/>
          <a:ext cx="394607" cy="163286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ar-SA" sz="1100"/>
        </a:p>
      </xdr:txBody>
    </xdr:sp>
    <xdr:clientData/>
  </xdr:twoCellAnchor>
  <xdr:twoCellAnchor>
    <xdr:from>
      <xdr:col>5</xdr:col>
      <xdr:colOff>281492</xdr:colOff>
      <xdr:row>0</xdr:row>
      <xdr:rowOff>924584</xdr:rowOff>
    </xdr:from>
    <xdr:to>
      <xdr:col>5</xdr:col>
      <xdr:colOff>454444</xdr:colOff>
      <xdr:row>1</xdr:row>
      <xdr:rowOff>116424</xdr:rowOff>
    </xdr:to>
    <xdr:sp macro="" textlink="">
      <xdr:nvSpPr>
        <xdr:cNvPr id="4" name="سهم إلى اليمين 3"/>
        <xdr:cNvSpPr/>
      </xdr:nvSpPr>
      <xdr:spPr>
        <a:xfrm rot="3076433">
          <a:off x="11143598951" y="1706296"/>
          <a:ext cx="1736376" cy="172952"/>
        </a:xfrm>
        <a:prstGeom prst="rightArrow">
          <a:avLst>
            <a:gd name="adj1" fmla="val 50000"/>
            <a:gd name="adj2" fmla="val 64606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rightToLeft="1" tabSelected="1" zoomScale="70" zoomScaleNormal="70" workbookViewId="0">
      <selection sqref="A1:H1"/>
    </sheetView>
  </sheetViews>
  <sheetFormatPr defaultRowHeight="14.25"/>
  <cols>
    <col min="1" max="1" width="2.125" customWidth="1"/>
    <col min="2" max="2" width="17.25" customWidth="1"/>
    <col min="3" max="3" width="12.25" customWidth="1"/>
    <col min="4" max="4" width="41.75" customWidth="1"/>
    <col min="5" max="5" width="12.25" style="10" customWidth="1"/>
    <col min="6" max="6" width="9.375" customWidth="1"/>
    <col min="7" max="7" width="8.125" customWidth="1"/>
    <col min="8" max="8" width="25.75" customWidth="1"/>
  </cols>
  <sheetData>
    <row r="1" spans="1:12" ht="200.25" customHeight="1" thickBot="1">
      <c r="A1" s="196" t="s">
        <v>210</v>
      </c>
      <c r="B1" s="197"/>
      <c r="C1" s="197"/>
      <c r="D1" s="197"/>
      <c r="E1" s="197"/>
      <c r="F1" s="197"/>
      <c r="G1" s="197"/>
      <c r="H1" s="198"/>
    </row>
    <row r="2" spans="1:12" ht="43.5" customHeight="1" thickBot="1">
      <c r="A2" s="79"/>
      <c r="B2" s="80" t="s">
        <v>99</v>
      </c>
      <c r="C2" s="80" t="s">
        <v>100</v>
      </c>
      <c r="D2" s="125" t="s">
        <v>209</v>
      </c>
      <c r="E2" s="118"/>
      <c r="F2" s="81" t="s">
        <v>101</v>
      </c>
      <c r="G2" s="82" t="s">
        <v>102</v>
      </c>
      <c r="H2" s="83" t="s">
        <v>103</v>
      </c>
    </row>
    <row r="3" spans="1:12" ht="15.95" customHeight="1">
      <c r="A3" s="150">
        <v>1</v>
      </c>
      <c r="B3" s="44" t="s">
        <v>89</v>
      </c>
      <c r="C3" s="155" t="s">
        <v>211</v>
      </c>
      <c r="D3" s="45" t="s">
        <v>4</v>
      </c>
      <c r="E3" s="46"/>
      <c r="F3" s="139" t="s">
        <v>13</v>
      </c>
      <c r="G3" s="138" t="s">
        <v>110</v>
      </c>
      <c r="H3" s="135" t="s">
        <v>15</v>
      </c>
      <c r="I3" s="1"/>
      <c r="J3" s="1"/>
      <c r="K3" s="1"/>
      <c r="L3" s="1"/>
    </row>
    <row r="4" spans="1:12" ht="15.95" customHeight="1">
      <c r="A4" s="144"/>
      <c r="B4" s="32" t="s">
        <v>0</v>
      </c>
      <c r="C4" s="152"/>
      <c r="D4" s="47" t="s">
        <v>5</v>
      </c>
      <c r="E4" s="11"/>
      <c r="F4" s="130"/>
      <c r="G4" s="133"/>
      <c r="H4" s="136"/>
      <c r="I4" s="1"/>
      <c r="J4" s="1"/>
      <c r="K4" s="1"/>
      <c r="L4" s="1"/>
    </row>
    <row r="5" spans="1:12" ht="15.95" customHeight="1">
      <c r="A5" s="144"/>
      <c r="B5" s="32" t="s">
        <v>1</v>
      </c>
      <c r="C5" s="152"/>
      <c r="D5" s="48" t="s">
        <v>6</v>
      </c>
      <c r="E5" s="75"/>
      <c r="F5" s="130"/>
      <c r="G5" s="133"/>
      <c r="H5" s="136"/>
      <c r="I5" s="1"/>
      <c r="J5" s="1"/>
      <c r="K5" s="1"/>
      <c r="L5" s="1"/>
    </row>
    <row r="6" spans="1:12" ht="15.95" customHeight="1">
      <c r="A6" s="144"/>
      <c r="B6" s="32" t="s">
        <v>77</v>
      </c>
      <c r="C6" s="152"/>
      <c r="D6" s="49"/>
      <c r="E6" s="76">
        <v>0</v>
      </c>
      <c r="F6" s="130"/>
      <c r="G6" s="133"/>
      <c r="H6" s="136"/>
      <c r="I6" s="1"/>
      <c r="J6" s="1"/>
      <c r="K6" s="1"/>
      <c r="L6" s="1"/>
    </row>
    <row r="7" spans="1:12" ht="15.95" customHeight="1">
      <c r="A7" s="144"/>
      <c r="B7" s="33" t="s">
        <v>78</v>
      </c>
      <c r="C7" s="152"/>
      <c r="D7" s="48" t="s">
        <v>8</v>
      </c>
      <c r="E7" s="76">
        <v>0</v>
      </c>
      <c r="F7" s="130"/>
      <c r="G7" s="133"/>
      <c r="H7" s="136"/>
      <c r="I7" s="1"/>
      <c r="J7" s="1"/>
      <c r="K7" s="1"/>
      <c r="L7" s="1"/>
    </row>
    <row r="8" spans="1:12" ht="15.95" customHeight="1">
      <c r="A8" s="144"/>
      <c r="B8" s="32" t="s">
        <v>2</v>
      </c>
      <c r="C8" s="152"/>
      <c r="D8" s="48" t="s">
        <v>208</v>
      </c>
      <c r="E8" s="76">
        <v>0</v>
      </c>
      <c r="F8" s="130"/>
      <c r="G8" s="133"/>
      <c r="H8" s="136"/>
      <c r="I8" s="1"/>
      <c r="J8" s="1"/>
      <c r="K8" s="1"/>
      <c r="L8" s="1"/>
    </row>
    <row r="9" spans="1:12" ht="15.95" customHeight="1">
      <c r="A9" s="144"/>
      <c r="B9" s="32" t="s">
        <v>3</v>
      </c>
      <c r="C9" s="152"/>
      <c r="D9" s="50" t="s">
        <v>9</v>
      </c>
      <c r="E9" s="76">
        <v>0</v>
      </c>
      <c r="F9" s="130"/>
      <c r="G9" s="133"/>
      <c r="H9" s="136"/>
      <c r="I9" s="1"/>
      <c r="J9" s="1"/>
      <c r="K9" s="1"/>
      <c r="L9" s="1"/>
    </row>
    <row r="10" spans="1:12" ht="15.95" customHeight="1" thickBot="1">
      <c r="A10" s="144"/>
      <c r="B10" s="85" t="s">
        <v>109</v>
      </c>
      <c r="C10" s="152"/>
      <c r="D10" s="51" t="s">
        <v>10</v>
      </c>
      <c r="E10" s="77">
        <f>((E5)-(E6+E7+E8+E9))</f>
        <v>0</v>
      </c>
      <c r="F10" s="130"/>
      <c r="G10" s="133"/>
      <c r="H10" s="136"/>
      <c r="I10" s="1"/>
      <c r="J10" s="1"/>
      <c r="K10" s="1"/>
      <c r="L10" s="1"/>
    </row>
    <row r="11" spans="1:12" ht="48" customHeight="1" thickBot="1">
      <c r="A11" s="144"/>
      <c r="B11" s="34"/>
      <c r="C11" s="153"/>
      <c r="D11" s="119" t="s">
        <v>216</v>
      </c>
      <c r="E11" s="120" t="str">
        <f>IF(E10&gt;= 85*E2,"تجب الزكاة","لازكاة عليك")</f>
        <v>تجب الزكاة</v>
      </c>
      <c r="F11" s="130"/>
      <c r="G11" s="133"/>
      <c r="H11" s="136"/>
      <c r="I11" s="1"/>
      <c r="J11" s="1"/>
      <c r="K11" s="1"/>
      <c r="L11" s="1"/>
    </row>
    <row r="12" spans="1:12" ht="23.25" customHeight="1" thickBot="1">
      <c r="A12" s="145"/>
      <c r="B12" s="35"/>
      <c r="C12" s="154"/>
      <c r="D12" s="122" t="s">
        <v>219</v>
      </c>
      <c r="E12" s="78">
        <f>((E5)-(E6+E7+E8+E9))*0.1</f>
        <v>0</v>
      </c>
      <c r="F12" s="131"/>
      <c r="G12" s="134"/>
      <c r="H12" s="137"/>
      <c r="I12" s="1"/>
      <c r="J12" s="1"/>
      <c r="K12" s="1"/>
      <c r="L12" s="1"/>
    </row>
    <row r="13" spans="1:12" ht="15.95" customHeight="1">
      <c r="A13" s="53"/>
      <c r="B13" s="6"/>
      <c r="C13" s="7"/>
      <c r="D13" s="7"/>
      <c r="E13" s="25"/>
      <c r="F13" s="7"/>
      <c r="G13" s="7"/>
      <c r="H13" s="54"/>
      <c r="I13" s="1"/>
      <c r="J13" s="1"/>
      <c r="K13" s="1"/>
      <c r="L13" s="1"/>
    </row>
    <row r="14" spans="1:12" ht="15.95" customHeight="1">
      <c r="A14" s="143">
        <v>2</v>
      </c>
      <c r="B14" s="156" t="s">
        <v>16</v>
      </c>
      <c r="C14" s="151" t="s">
        <v>211</v>
      </c>
      <c r="D14" s="47" t="s">
        <v>17</v>
      </c>
      <c r="E14" s="11"/>
      <c r="F14" s="129" t="s">
        <v>13</v>
      </c>
      <c r="G14" s="132" t="s">
        <v>110</v>
      </c>
      <c r="H14" s="140" t="s">
        <v>21</v>
      </c>
      <c r="I14" s="1"/>
      <c r="J14" s="1"/>
      <c r="K14" s="1"/>
      <c r="L14" s="1"/>
    </row>
    <row r="15" spans="1:12" ht="15.95" customHeight="1">
      <c r="A15" s="144"/>
      <c r="B15" s="157"/>
      <c r="C15" s="152"/>
      <c r="D15" s="48" t="s">
        <v>18</v>
      </c>
      <c r="E15" s="75"/>
      <c r="F15" s="130"/>
      <c r="G15" s="133"/>
      <c r="H15" s="141"/>
      <c r="I15" s="1"/>
      <c r="J15" s="1"/>
      <c r="K15" s="1"/>
      <c r="L15" s="1"/>
    </row>
    <row r="16" spans="1:12" ht="15.95" customHeight="1">
      <c r="A16" s="144"/>
      <c r="B16" s="157"/>
      <c r="C16" s="152"/>
      <c r="D16" s="48" t="s">
        <v>19</v>
      </c>
      <c r="E16" s="75"/>
      <c r="F16" s="130"/>
      <c r="G16" s="133"/>
      <c r="H16" s="141"/>
      <c r="I16" s="1"/>
      <c r="J16" s="1"/>
      <c r="K16" s="1"/>
      <c r="L16" s="1"/>
    </row>
    <row r="17" spans="1:12" ht="15.95" customHeight="1">
      <c r="A17" s="144"/>
      <c r="B17" s="157"/>
      <c r="C17" s="152"/>
      <c r="D17" s="48" t="s">
        <v>20</v>
      </c>
      <c r="E17" s="76"/>
      <c r="F17" s="130"/>
      <c r="G17" s="133"/>
      <c r="H17" s="141"/>
      <c r="I17" s="1"/>
      <c r="J17" s="1"/>
      <c r="K17" s="1"/>
      <c r="L17" s="1"/>
    </row>
    <row r="18" spans="1:12" ht="15.95" customHeight="1">
      <c r="A18" s="144"/>
      <c r="B18" s="157"/>
      <c r="C18" s="152"/>
      <c r="D18" s="49" t="s">
        <v>112</v>
      </c>
      <c r="E18" s="76"/>
      <c r="F18" s="130"/>
      <c r="G18" s="133"/>
      <c r="H18" s="141"/>
      <c r="I18" s="1"/>
      <c r="J18" s="1"/>
      <c r="K18" s="1"/>
      <c r="L18" s="1"/>
    </row>
    <row r="19" spans="1:12" ht="15.95" customHeight="1">
      <c r="A19" s="144"/>
      <c r="B19" s="157"/>
      <c r="C19" s="152"/>
      <c r="D19" s="50" t="s">
        <v>9</v>
      </c>
      <c r="E19" s="76"/>
      <c r="F19" s="130"/>
      <c r="G19" s="133"/>
      <c r="H19" s="141"/>
      <c r="I19" s="1"/>
      <c r="J19" s="1"/>
      <c r="K19" s="1"/>
      <c r="L19" s="1"/>
    </row>
    <row r="20" spans="1:12" ht="15.95" customHeight="1" thickBot="1">
      <c r="A20" s="144"/>
      <c r="B20" s="157"/>
      <c r="C20" s="152"/>
      <c r="D20" s="48" t="s">
        <v>76</v>
      </c>
      <c r="E20" s="77">
        <f>((E15+E16)-(E17+E18+E19))</f>
        <v>0</v>
      </c>
      <c r="F20" s="130"/>
      <c r="G20" s="133"/>
      <c r="H20" s="141"/>
      <c r="I20" s="1"/>
      <c r="J20" s="1"/>
      <c r="K20" s="1"/>
      <c r="L20" s="1"/>
    </row>
    <row r="21" spans="1:12" ht="31.5" customHeight="1">
      <c r="A21" s="144"/>
      <c r="B21" s="157"/>
      <c r="C21" s="153"/>
      <c r="D21" s="148" t="s">
        <v>215</v>
      </c>
      <c r="E21" s="146" t="str">
        <f>IF(E20&gt;= 85*E2,"تجب الزكاة","لازكاة عليك")</f>
        <v>تجب الزكاة</v>
      </c>
      <c r="F21" s="130"/>
      <c r="G21" s="133"/>
      <c r="H21" s="141"/>
      <c r="I21" s="1"/>
      <c r="J21" s="1"/>
      <c r="K21" s="1"/>
      <c r="L21" s="1"/>
    </row>
    <row r="22" spans="1:12" ht="15.75" customHeight="1" thickBot="1">
      <c r="A22" s="144"/>
      <c r="B22" s="157"/>
      <c r="C22" s="153"/>
      <c r="D22" s="149"/>
      <c r="E22" s="147"/>
      <c r="F22" s="130"/>
      <c r="G22" s="133"/>
      <c r="H22" s="141"/>
      <c r="I22" s="1"/>
      <c r="J22" s="1"/>
      <c r="K22" s="1"/>
      <c r="L22" s="1"/>
    </row>
    <row r="23" spans="1:12" ht="24" customHeight="1" thickBot="1">
      <c r="A23" s="145"/>
      <c r="B23" s="158"/>
      <c r="C23" s="154"/>
      <c r="D23" s="122" t="s">
        <v>218</v>
      </c>
      <c r="E23" s="78">
        <f>((E15+E16)-(E17+E18+E19))*0.025</f>
        <v>0</v>
      </c>
      <c r="F23" s="131"/>
      <c r="G23" s="134"/>
      <c r="H23" s="142"/>
      <c r="I23" s="1"/>
      <c r="J23" s="1"/>
      <c r="K23" s="1"/>
      <c r="L23" s="1"/>
    </row>
    <row r="24" spans="1:12" ht="15.95" customHeight="1">
      <c r="A24" s="53"/>
      <c r="B24" s="26"/>
      <c r="C24" s="7"/>
      <c r="D24" s="7"/>
      <c r="E24" s="25"/>
      <c r="F24" s="7"/>
      <c r="G24" s="7"/>
      <c r="H24" s="54"/>
      <c r="I24" s="1"/>
      <c r="J24" s="1"/>
      <c r="K24" s="1"/>
      <c r="L24" s="1"/>
    </row>
    <row r="25" spans="1:12" ht="15.95" customHeight="1">
      <c r="A25" s="143">
        <v>3</v>
      </c>
      <c r="B25" s="36"/>
      <c r="C25" s="205" t="s">
        <v>211</v>
      </c>
      <c r="D25" s="55" t="s">
        <v>26</v>
      </c>
      <c r="E25" s="11"/>
      <c r="F25" s="129" t="s">
        <v>13</v>
      </c>
      <c r="G25" s="132" t="s">
        <v>110</v>
      </c>
      <c r="H25" s="200" t="s">
        <v>94</v>
      </c>
      <c r="I25" s="1"/>
      <c r="J25" s="1"/>
      <c r="K25" s="1"/>
      <c r="L25" s="1"/>
    </row>
    <row r="26" spans="1:12" ht="15.95" customHeight="1">
      <c r="A26" s="144"/>
      <c r="B26" s="33"/>
      <c r="C26" s="206"/>
      <c r="D26" s="8" t="s">
        <v>91</v>
      </c>
      <c r="E26" s="75"/>
      <c r="F26" s="130"/>
      <c r="G26" s="133"/>
      <c r="H26" s="201"/>
      <c r="I26" s="1"/>
      <c r="J26" s="1"/>
      <c r="K26" s="1"/>
      <c r="L26" s="1"/>
    </row>
    <row r="27" spans="1:12" ht="15.95" customHeight="1">
      <c r="A27" s="144"/>
      <c r="B27" s="31" t="s">
        <v>39</v>
      </c>
      <c r="C27" s="206"/>
      <c r="D27" s="4" t="s">
        <v>27</v>
      </c>
      <c r="E27" s="75"/>
      <c r="F27" s="130"/>
      <c r="G27" s="133"/>
      <c r="H27" s="201"/>
      <c r="I27" s="1"/>
      <c r="J27" s="1"/>
      <c r="K27" s="1"/>
      <c r="L27" s="1"/>
    </row>
    <row r="28" spans="1:12" ht="15.95" customHeight="1">
      <c r="A28" s="144"/>
      <c r="B28" s="32" t="s">
        <v>22</v>
      </c>
      <c r="C28" s="206"/>
      <c r="D28" s="4" t="s">
        <v>90</v>
      </c>
      <c r="E28" s="75"/>
      <c r="F28" s="130"/>
      <c r="G28" s="133"/>
      <c r="H28" s="201"/>
      <c r="I28" s="1"/>
      <c r="J28" s="1"/>
      <c r="K28" s="1"/>
      <c r="L28" s="1"/>
    </row>
    <row r="29" spans="1:12" ht="15.95" customHeight="1">
      <c r="A29" s="144"/>
      <c r="B29" s="32" t="s">
        <v>23</v>
      </c>
      <c r="C29" s="206"/>
      <c r="D29" s="4" t="s">
        <v>36</v>
      </c>
      <c r="E29" s="75"/>
      <c r="F29" s="130"/>
      <c r="G29" s="133"/>
      <c r="H29" s="201"/>
      <c r="I29" s="1"/>
      <c r="J29" s="1"/>
      <c r="K29" s="1"/>
      <c r="L29" s="1"/>
    </row>
    <row r="30" spans="1:12" ht="15.95" customHeight="1">
      <c r="A30" s="144"/>
      <c r="B30" s="32" t="s">
        <v>24</v>
      </c>
      <c r="C30" s="206"/>
      <c r="D30" s="4" t="s">
        <v>28</v>
      </c>
      <c r="E30" s="75"/>
      <c r="F30" s="130"/>
      <c r="G30" s="133"/>
      <c r="H30" s="201"/>
      <c r="I30" s="1"/>
      <c r="J30" s="1"/>
      <c r="K30" s="1"/>
      <c r="L30" s="1"/>
    </row>
    <row r="31" spans="1:12" ht="15.95" customHeight="1">
      <c r="A31" s="144"/>
      <c r="B31" s="32" t="s">
        <v>25</v>
      </c>
      <c r="C31" s="206"/>
      <c r="D31" s="4" t="s">
        <v>29</v>
      </c>
      <c r="E31" s="75"/>
      <c r="F31" s="130"/>
      <c r="G31" s="133"/>
      <c r="H31" s="201"/>
      <c r="I31" s="1"/>
      <c r="J31" s="1"/>
      <c r="K31" s="1"/>
      <c r="L31" s="1"/>
    </row>
    <row r="32" spans="1:12" ht="15.95" customHeight="1">
      <c r="A32" s="144"/>
      <c r="B32" s="32" t="s">
        <v>34</v>
      </c>
      <c r="C32" s="206"/>
      <c r="D32" s="4" t="s">
        <v>113</v>
      </c>
      <c r="E32" s="76"/>
      <c r="F32" s="130"/>
      <c r="G32" s="133"/>
      <c r="H32" s="201"/>
      <c r="I32" s="1"/>
      <c r="J32" s="1"/>
      <c r="K32" s="1"/>
      <c r="L32" s="1"/>
    </row>
    <row r="33" spans="1:12" ht="15.95" customHeight="1">
      <c r="A33" s="144"/>
      <c r="B33" s="33" t="s">
        <v>35</v>
      </c>
      <c r="C33" s="206"/>
      <c r="D33" s="9" t="s">
        <v>9</v>
      </c>
      <c r="E33" s="76"/>
      <c r="F33" s="130"/>
      <c r="G33" s="133"/>
      <c r="H33" s="201"/>
      <c r="I33" s="1"/>
      <c r="J33" s="1"/>
      <c r="K33" s="1"/>
      <c r="L33" s="1"/>
    </row>
    <row r="34" spans="1:12" ht="15.95" customHeight="1" thickBot="1">
      <c r="A34" s="144"/>
      <c r="B34" s="85" t="s">
        <v>108</v>
      </c>
      <c r="C34" s="206"/>
      <c r="D34" s="5" t="s">
        <v>30</v>
      </c>
      <c r="E34" s="77">
        <f>((E26+E27+E28+E29+E30+E31)-(E32+E33))</f>
        <v>0</v>
      </c>
      <c r="F34" s="130"/>
      <c r="G34" s="133"/>
      <c r="H34" s="201"/>
      <c r="I34" s="1"/>
      <c r="J34" s="1"/>
      <c r="K34" s="1"/>
      <c r="L34" s="1"/>
    </row>
    <row r="35" spans="1:12" ht="24" customHeight="1">
      <c r="A35" s="144"/>
      <c r="B35" s="84" t="s">
        <v>37</v>
      </c>
      <c r="C35" s="207"/>
      <c r="D35" s="148" t="s">
        <v>215</v>
      </c>
      <c r="E35" s="146" t="str">
        <f>IF(E34&gt;= 85*E2,"تجب الزكاة","لازكاة عليك")</f>
        <v>تجب الزكاة</v>
      </c>
      <c r="F35" s="130"/>
      <c r="G35" s="133"/>
      <c r="H35" s="201"/>
      <c r="I35" s="1"/>
      <c r="J35" s="1"/>
      <c r="K35" s="1"/>
      <c r="L35" s="1"/>
    </row>
    <row r="36" spans="1:12" ht="25.5" customHeight="1" thickBot="1">
      <c r="A36" s="144"/>
      <c r="B36" s="37"/>
      <c r="C36" s="207"/>
      <c r="D36" s="149"/>
      <c r="E36" s="147"/>
      <c r="F36" s="130"/>
      <c r="G36" s="133"/>
      <c r="H36" s="201"/>
      <c r="I36" s="1"/>
      <c r="J36" s="1"/>
      <c r="K36" s="1"/>
      <c r="L36" s="1"/>
    </row>
    <row r="37" spans="1:12" ht="26.25" customHeight="1" thickBot="1">
      <c r="A37" s="144"/>
      <c r="B37" s="37"/>
      <c r="C37" s="207"/>
      <c r="D37" s="121" t="s">
        <v>217</v>
      </c>
      <c r="E37" s="78">
        <f>((E26+E27+E28+E29+E30+E31)-(E32+E33))*0.025</f>
        <v>0</v>
      </c>
      <c r="F37" s="203"/>
      <c r="G37" s="133"/>
      <c r="H37" s="201"/>
      <c r="I37" s="1"/>
      <c r="J37" s="1"/>
      <c r="K37" s="1"/>
      <c r="L37" s="1"/>
    </row>
    <row r="38" spans="1:12" ht="27" customHeight="1">
      <c r="A38" s="145"/>
      <c r="B38" s="38"/>
      <c r="C38" s="208"/>
      <c r="D38" s="15"/>
      <c r="E38" s="13"/>
      <c r="F38" s="204"/>
      <c r="G38" s="134"/>
      <c r="H38" s="202"/>
      <c r="I38" s="1"/>
      <c r="J38" s="1"/>
      <c r="K38" s="1"/>
      <c r="L38" s="1"/>
    </row>
    <row r="39" spans="1:12" ht="15.95" customHeight="1">
      <c r="A39" s="143">
        <v>4</v>
      </c>
      <c r="B39" s="156" t="s">
        <v>33</v>
      </c>
      <c r="C39" s="169" t="s">
        <v>211</v>
      </c>
      <c r="D39" s="16" t="s">
        <v>31</v>
      </c>
      <c r="E39" s="11"/>
      <c r="F39" s="166" t="s">
        <v>13</v>
      </c>
      <c r="G39" s="163" t="s">
        <v>14</v>
      </c>
      <c r="H39" s="126" t="s">
        <v>38</v>
      </c>
      <c r="I39" s="1"/>
      <c r="J39" s="1"/>
      <c r="K39" s="1"/>
      <c r="L39" s="1"/>
    </row>
    <row r="40" spans="1:12" ht="15.95" customHeight="1">
      <c r="A40" s="144"/>
      <c r="B40" s="157"/>
      <c r="C40" s="170"/>
      <c r="D40" s="4" t="s">
        <v>32</v>
      </c>
      <c r="E40" s="75"/>
      <c r="F40" s="167"/>
      <c r="G40" s="164"/>
      <c r="H40" s="127"/>
      <c r="I40" s="1"/>
      <c r="J40" s="1"/>
      <c r="K40" s="1"/>
      <c r="L40" s="1"/>
    </row>
    <row r="41" spans="1:12" ht="15.95" customHeight="1">
      <c r="A41" s="144"/>
      <c r="B41" s="157"/>
      <c r="C41" s="170"/>
      <c r="D41" s="4" t="s">
        <v>114</v>
      </c>
      <c r="E41" s="76"/>
      <c r="F41" s="167"/>
      <c r="G41" s="164"/>
      <c r="H41" s="127"/>
      <c r="I41" s="1"/>
      <c r="J41" s="1"/>
      <c r="K41" s="1"/>
      <c r="L41" s="1"/>
    </row>
    <row r="42" spans="1:12" ht="15.95" customHeight="1">
      <c r="A42" s="144"/>
      <c r="B42" s="157"/>
      <c r="C42" s="170"/>
      <c r="D42" s="9" t="s">
        <v>9</v>
      </c>
      <c r="E42" s="76"/>
      <c r="F42" s="167"/>
      <c r="G42" s="164"/>
      <c r="H42" s="127"/>
      <c r="I42" s="1"/>
      <c r="J42" s="1"/>
      <c r="K42" s="1"/>
      <c r="L42" s="1"/>
    </row>
    <row r="43" spans="1:12" ht="15.95" customHeight="1" thickBot="1">
      <c r="A43" s="144"/>
      <c r="B43" s="157"/>
      <c r="C43" s="170"/>
      <c r="D43" s="5" t="s">
        <v>30</v>
      </c>
      <c r="E43" s="77">
        <f>((E40)-(E41+E42))</f>
        <v>0</v>
      </c>
      <c r="F43" s="167"/>
      <c r="G43" s="164"/>
      <c r="H43" s="127"/>
      <c r="I43" s="1"/>
      <c r="J43" s="1"/>
      <c r="K43" s="1"/>
      <c r="L43" s="1"/>
    </row>
    <row r="44" spans="1:12" ht="46.5" customHeight="1" thickBot="1">
      <c r="A44" s="144"/>
      <c r="B44" s="157"/>
      <c r="C44" s="171"/>
      <c r="D44" s="123" t="s">
        <v>216</v>
      </c>
      <c r="E44" s="120" t="str">
        <f>IF(E43&gt;= 85*E2,"تجب الزكاة","لازكاة عليك")</f>
        <v>تجب الزكاة</v>
      </c>
      <c r="F44" s="167"/>
      <c r="G44" s="164"/>
      <c r="H44" s="127"/>
      <c r="I44" s="1"/>
      <c r="J44" s="1"/>
      <c r="K44" s="1"/>
      <c r="L44" s="1"/>
    </row>
    <row r="45" spans="1:12" ht="22.5" customHeight="1" thickBot="1">
      <c r="A45" s="145"/>
      <c r="B45" s="158"/>
      <c r="C45" s="172"/>
      <c r="D45" s="124" t="s">
        <v>217</v>
      </c>
      <c r="E45" s="78">
        <f>((E40)-(E41+E42))*0.025</f>
        <v>0</v>
      </c>
      <c r="F45" s="168"/>
      <c r="G45" s="165"/>
      <c r="H45" s="128"/>
      <c r="I45" s="1"/>
      <c r="J45" s="1"/>
      <c r="K45" s="1"/>
      <c r="L45" s="1"/>
    </row>
    <row r="46" spans="1:12" ht="15.95" customHeight="1">
      <c r="A46" s="53"/>
      <c r="B46" s="7"/>
      <c r="C46" s="7"/>
      <c r="D46" s="7"/>
      <c r="E46" s="25"/>
      <c r="F46" s="7"/>
      <c r="G46" s="7"/>
      <c r="H46" s="54"/>
      <c r="I46" s="1"/>
      <c r="J46" s="1"/>
      <c r="K46" s="1"/>
      <c r="L46" s="1"/>
    </row>
    <row r="47" spans="1:12" ht="15.95" customHeight="1">
      <c r="A47" s="143">
        <v>5</v>
      </c>
      <c r="B47" s="156" t="s">
        <v>40</v>
      </c>
      <c r="C47" s="159" t="s">
        <v>212</v>
      </c>
      <c r="D47" s="55" t="s">
        <v>41</v>
      </c>
      <c r="E47" s="11"/>
      <c r="F47" s="166" t="s">
        <v>13</v>
      </c>
      <c r="G47" s="163" t="s">
        <v>49</v>
      </c>
      <c r="H47" s="179" t="s">
        <v>111</v>
      </c>
      <c r="I47" s="1"/>
      <c r="J47" s="1"/>
      <c r="K47" s="1"/>
      <c r="L47" s="1"/>
    </row>
    <row r="48" spans="1:12" ht="15.95" customHeight="1">
      <c r="A48" s="144"/>
      <c r="B48" s="157"/>
      <c r="C48" s="160"/>
      <c r="D48" s="56" t="s">
        <v>44</v>
      </c>
      <c r="E48" s="11"/>
      <c r="F48" s="167"/>
      <c r="G48" s="164"/>
      <c r="H48" s="180"/>
      <c r="I48" s="1"/>
      <c r="J48" s="1"/>
      <c r="K48" s="1"/>
      <c r="L48" s="1"/>
    </row>
    <row r="49" spans="1:12" ht="15.95" customHeight="1">
      <c r="A49" s="144"/>
      <c r="B49" s="157"/>
      <c r="C49" s="160"/>
      <c r="D49" s="57" t="s">
        <v>46</v>
      </c>
      <c r="E49" s="11"/>
      <c r="F49" s="167"/>
      <c r="G49" s="164"/>
      <c r="H49" s="180"/>
      <c r="I49" s="1"/>
      <c r="J49" s="1"/>
      <c r="K49" s="1"/>
      <c r="L49" s="1"/>
    </row>
    <row r="50" spans="1:12" ht="15.95" customHeight="1">
      <c r="A50" s="144"/>
      <c r="B50" s="157"/>
      <c r="C50" s="160"/>
      <c r="D50" s="56" t="s">
        <v>45</v>
      </c>
      <c r="E50" s="11"/>
      <c r="F50" s="167"/>
      <c r="G50" s="164"/>
      <c r="H50" s="180"/>
      <c r="I50" s="1"/>
      <c r="J50" s="1"/>
      <c r="K50" s="1"/>
      <c r="L50" s="1"/>
    </row>
    <row r="51" spans="1:12" ht="15.95" customHeight="1">
      <c r="A51" s="144"/>
      <c r="B51" s="157"/>
      <c r="C51" s="160"/>
      <c r="D51" s="58" t="s">
        <v>47</v>
      </c>
      <c r="E51" s="11"/>
      <c r="F51" s="167"/>
      <c r="G51" s="164"/>
      <c r="H51" s="180"/>
      <c r="I51" s="1"/>
      <c r="J51" s="1"/>
      <c r="K51" s="1"/>
      <c r="L51" s="1"/>
    </row>
    <row r="52" spans="1:12" ht="15.95" customHeight="1">
      <c r="A52" s="144"/>
      <c r="B52" s="157"/>
      <c r="C52" s="160"/>
      <c r="D52" s="48" t="s">
        <v>6</v>
      </c>
      <c r="E52" s="75"/>
      <c r="F52" s="167"/>
      <c r="G52" s="164"/>
      <c r="H52" s="180"/>
      <c r="I52" s="1"/>
      <c r="J52" s="1"/>
      <c r="K52" s="1"/>
      <c r="L52" s="1"/>
    </row>
    <row r="53" spans="1:12" ht="15.95" customHeight="1">
      <c r="A53" s="144"/>
      <c r="B53" s="157"/>
      <c r="C53" s="160"/>
      <c r="D53" s="48" t="s">
        <v>95</v>
      </c>
      <c r="E53" s="76"/>
      <c r="F53" s="167"/>
      <c r="G53" s="164"/>
      <c r="H53" s="180"/>
      <c r="I53" s="1"/>
      <c r="J53" s="1"/>
      <c r="K53" s="1"/>
      <c r="L53" s="1"/>
    </row>
    <row r="54" spans="1:12" ht="15.95" customHeight="1">
      <c r="A54" s="144"/>
      <c r="B54" s="157"/>
      <c r="C54" s="160"/>
      <c r="D54" s="48" t="s">
        <v>42</v>
      </c>
      <c r="E54" s="76"/>
      <c r="F54" s="167"/>
      <c r="G54" s="164"/>
      <c r="H54" s="180"/>
      <c r="I54" s="1"/>
      <c r="J54" s="1"/>
      <c r="K54" s="1"/>
      <c r="L54" s="1"/>
    </row>
    <row r="55" spans="1:12" ht="15.95" customHeight="1">
      <c r="A55" s="144"/>
      <c r="B55" s="157"/>
      <c r="C55" s="160"/>
      <c r="D55" s="48" t="s">
        <v>114</v>
      </c>
      <c r="E55" s="76"/>
      <c r="F55" s="167"/>
      <c r="G55" s="164"/>
      <c r="H55" s="180"/>
      <c r="I55" s="1"/>
      <c r="J55" s="1"/>
      <c r="K55" s="1"/>
      <c r="L55" s="1"/>
    </row>
    <row r="56" spans="1:12" ht="15.95" customHeight="1">
      <c r="A56" s="144"/>
      <c r="B56" s="157"/>
      <c r="C56" s="160"/>
      <c r="D56" s="50" t="s">
        <v>9</v>
      </c>
      <c r="E56" s="76"/>
      <c r="F56" s="167"/>
      <c r="G56" s="164"/>
      <c r="H56" s="180"/>
      <c r="I56" s="1"/>
      <c r="J56" s="1"/>
      <c r="K56" s="1"/>
      <c r="L56" s="1"/>
    </row>
    <row r="57" spans="1:12" ht="15.95" customHeight="1" thickBot="1">
      <c r="A57" s="144"/>
      <c r="B57" s="157"/>
      <c r="C57" s="160"/>
      <c r="D57" s="59" t="s">
        <v>30</v>
      </c>
      <c r="E57" s="77">
        <f>((E52)-(E53+E54+E55+E56))</f>
        <v>0</v>
      </c>
      <c r="F57" s="167"/>
      <c r="G57" s="164"/>
      <c r="H57" s="180"/>
      <c r="I57" s="1"/>
      <c r="J57" s="1"/>
      <c r="K57" s="1"/>
      <c r="L57" s="1"/>
    </row>
    <row r="58" spans="1:12" ht="23.25" customHeight="1" thickBot="1">
      <c r="A58" s="144"/>
      <c r="B58" s="157"/>
      <c r="C58" s="161"/>
      <c r="D58" s="23" t="s">
        <v>11</v>
      </c>
      <c r="E58" s="29" t="s">
        <v>93</v>
      </c>
      <c r="F58" s="167"/>
      <c r="G58" s="164"/>
      <c r="H58" s="180"/>
      <c r="I58" s="1"/>
      <c r="J58" s="1"/>
      <c r="K58" s="1"/>
      <c r="L58" s="1"/>
    </row>
    <row r="59" spans="1:12" ht="15.95" customHeight="1" thickBot="1">
      <c r="A59" s="145"/>
      <c r="B59" s="158"/>
      <c r="C59" s="162"/>
      <c r="D59" s="52" t="s">
        <v>43</v>
      </c>
      <c r="E59" s="78">
        <f>((E52)-(E53+E54+E55+E56))*0.1</f>
        <v>0</v>
      </c>
      <c r="F59" s="168"/>
      <c r="G59" s="165"/>
      <c r="H59" s="181"/>
      <c r="I59" s="1"/>
      <c r="J59" s="1"/>
      <c r="K59" s="1"/>
      <c r="L59" s="1"/>
    </row>
    <row r="60" spans="1:12" ht="15.95" customHeight="1">
      <c r="A60" s="53"/>
      <c r="B60" s="7"/>
      <c r="C60" s="7"/>
      <c r="D60" s="7"/>
      <c r="E60" s="25"/>
      <c r="F60" s="7"/>
      <c r="G60" s="7"/>
      <c r="H60" s="54"/>
      <c r="I60" s="1"/>
      <c r="J60" s="1"/>
      <c r="K60" s="1"/>
      <c r="L60" s="1"/>
    </row>
    <row r="61" spans="1:12" ht="15.95" customHeight="1">
      <c r="A61" s="143">
        <v>6</v>
      </c>
      <c r="B61" s="186" t="s">
        <v>50</v>
      </c>
      <c r="C61" s="182" t="s">
        <v>213</v>
      </c>
      <c r="D61" s="17" t="s">
        <v>51</v>
      </c>
      <c r="E61" s="11"/>
      <c r="F61" s="189" t="s">
        <v>58</v>
      </c>
      <c r="G61" s="132" t="s">
        <v>59</v>
      </c>
      <c r="H61" s="193"/>
      <c r="I61" s="1"/>
      <c r="J61" s="1"/>
      <c r="K61" s="1"/>
      <c r="L61" s="1"/>
    </row>
    <row r="62" spans="1:12" ht="15.95" customHeight="1">
      <c r="A62" s="144"/>
      <c r="B62" s="187"/>
      <c r="C62" s="183"/>
      <c r="D62" s="5" t="s">
        <v>57</v>
      </c>
      <c r="E62" s="11"/>
      <c r="F62" s="190"/>
      <c r="G62" s="133"/>
      <c r="H62" s="194"/>
      <c r="I62" s="1"/>
      <c r="J62" s="1"/>
      <c r="K62" s="1"/>
      <c r="L62" s="1"/>
    </row>
    <row r="63" spans="1:12" ht="15.95" customHeight="1">
      <c r="A63" s="144"/>
      <c r="B63" s="187"/>
      <c r="C63" s="183"/>
      <c r="D63" s="18" t="s">
        <v>5</v>
      </c>
      <c r="E63" s="11"/>
      <c r="F63" s="190"/>
      <c r="G63" s="133"/>
      <c r="H63" s="194"/>
      <c r="I63" s="1"/>
      <c r="J63" s="1"/>
      <c r="K63" s="1"/>
      <c r="L63" s="1"/>
    </row>
    <row r="64" spans="1:12" ht="15.95" customHeight="1">
      <c r="A64" s="144"/>
      <c r="B64" s="187"/>
      <c r="C64" s="183"/>
      <c r="D64" s="4" t="s">
        <v>6</v>
      </c>
      <c r="E64" s="75"/>
      <c r="F64" s="190"/>
      <c r="G64" s="133"/>
      <c r="H64" s="194"/>
      <c r="I64" s="1"/>
      <c r="J64" s="1"/>
      <c r="K64" s="1"/>
      <c r="L64" s="1"/>
    </row>
    <row r="65" spans="1:12" ht="15.95" customHeight="1">
      <c r="A65" s="144"/>
      <c r="B65" s="187"/>
      <c r="C65" s="183"/>
      <c r="D65" s="19" t="s">
        <v>7</v>
      </c>
      <c r="E65" s="76"/>
      <c r="F65" s="190"/>
      <c r="G65" s="133"/>
      <c r="H65" s="194"/>
      <c r="I65" s="1"/>
      <c r="J65" s="1"/>
      <c r="K65" s="1"/>
      <c r="L65" s="1"/>
    </row>
    <row r="66" spans="1:12" ht="15.95" customHeight="1">
      <c r="A66" s="144"/>
      <c r="B66" s="187"/>
      <c r="C66" s="183"/>
      <c r="D66" s="4" t="s">
        <v>113</v>
      </c>
      <c r="E66" s="76"/>
      <c r="F66" s="190"/>
      <c r="G66" s="133"/>
      <c r="H66" s="194"/>
      <c r="I66" s="1"/>
      <c r="J66" s="1"/>
      <c r="K66" s="1"/>
      <c r="L66" s="1"/>
    </row>
    <row r="67" spans="1:12" ht="15.95" customHeight="1">
      <c r="A67" s="144"/>
      <c r="B67" s="187"/>
      <c r="C67" s="183"/>
      <c r="D67" s="9" t="s">
        <v>9</v>
      </c>
      <c r="E67" s="76"/>
      <c r="F67" s="190"/>
      <c r="G67" s="133"/>
      <c r="H67" s="194"/>
      <c r="I67" s="1"/>
      <c r="J67" s="1"/>
      <c r="K67" s="1"/>
      <c r="L67" s="1"/>
    </row>
    <row r="68" spans="1:12" ht="15.95" customHeight="1" thickBot="1">
      <c r="A68" s="144"/>
      <c r="B68" s="187"/>
      <c r="C68" s="183"/>
      <c r="D68" s="5" t="s">
        <v>52</v>
      </c>
      <c r="E68" s="77">
        <f>((E64)-(E65+E66+E67))</f>
        <v>0</v>
      </c>
      <c r="F68" s="190"/>
      <c r="G68" s="133"/>
      <c r="H68" s="194"/>
      <c r="I68" s="1"/>
      <c r="J68" s="1"/>
      <c r="K68" s="1"/>
      <c r="L68" s="1"/>
    </row>
    <row r="69" spans="1:12" ht="26.25" customHeight="1" thickBot="1">
      <c r="A69" s="144"/>
      <c r="B69" s="187"/>
      <c r="C69" s="184"/>
      <c r="D69" s="24" t="s">
        <v>53</v>
      </c>
      <c r="E69" s="29" t="s">
        <v>93</v>
      </c>
      <c r="F69" s="190"/>
      <c r="G69" s="133"/>
      <c r="H69" s="194"/>
      <c r="I69" s="1"/>
      <c r="J69" s="1"/>
      <c r="K69" s="1"/>
      <c r="L69" s="1"/>
    </row>
    <row r="70" spans="1:12" ht="15.95" customHeight="1" thickBot="1">
      <c r="A70" s="144"/>
      <c r="B70" s="187"/>
      <c r="C70" s="184"/>
      <c r="D70" s="86" t="s">
        <v>12</v>
      </c>
      <c r="E70" s="78">
        <f>((E64)-(E65+E66+E67))*0.1</f>
        <v>0</v>
      </c>
      <c r="F70" s="191"/>
      <c r="G70" s="133"/>
      <c r="H70" s="194"/>
      <c r="I70" s="1"/>
      <c r="J70" s="1"/>
      <c r="K70" s="1"/>
      <c r="L70" s="1"/>
    </row>
    <row r="71" spans="1:12" ht="15.95" customHeight="1">
      <c r="A71" s="144"/>
      <c r="B71" s="187"/>
      <c r="C71" s="183"/>
      <c r="D71" s="5" t="s">
        <v>55</v>
      </c>
      <c r="E71" s="13"/>
      <c r="F71" s="190"/>
      <c r="G71" s="133"/>
      <c r="H71" s="194"/>
      <c r="I71" s="1"/>
      <c r="J71" s="1"/>
      <c r="K71" s="1"/>
      <c r="L71" s="1"/>
    </row>
    <row r="72" spans="1:12" ht="15.95" customHeight="1">
      <c r="A72" s="144"/>
      <c r="B72" s="187"/>
      <c r="C72" s="183"/>
      <c r="D72" s="3" t="s">
        <v>56</v>
      </c>
      <c r="E72" s="11"/>
      <c r="F72" s="190"/>
      <c r="G72" s="133"/>
      <c r="H72" s="194"/>
      <c r="I72" s="1"/>
      <c r="J72" s="1"/>
      <c r="K72" s="1"/>
      <c r="L72" s="1"/>
    </row>
    <row r="73" spans="1:12" ht="15.95" customHeight="1">
      <c r="A73" s="144"/>
      <c r="B73" s="187"/>
      <c r="C73" s="183"/>
      <c r="D73" s="18" t="s">
        <v>5</v>
      </c>
      <c r="E73" s="12"/>
      <c r="F73" s="190"/>
      <c r="G73" s="133"/>
      <c r="H73" s="194"/>
      <c r="I73" s="1"/>
      <c r="J73" s="1"/>
      <c r="K73" s="1"/>
      <c r="L73" s="1"/>
    </row>
    <row r="74" spans="1:12" ht="15.95" customHeight="1">
      <c r="A74" s="144"/>
      <c r="B74" s="187"/>
      <c r="C74" s="183"/>
      <c r="D74" s="20" t="s">
        <v>6</v>
      </c>
      <c r="E74" s="75"/>
      <c r="F74" s="191"/>
      <c r="G74" s="133"/>
      <c r="H74" s="194"/>
      <c r="I74" s="1"/>
      <c r="J74" s="1"/>
      <c r="K74" s="1"/>
      <c r="L74" s="1"/>
    </row>
    <row r="75" spans="1:12" ht="15.95" customHeight="1">
      <c r="A75" s="144"/>
      <c r="B75" s="187"/>
      <c r="C75" s="183"/>
      <c r="D75" s="21" t="s">
        <v>7</v>
      </c>
      <c r="E75" s="76"/>
      <c r="F75" s="190"/>
      <c r="G75" s="133"/>
      <c r="H75" s="194"/>
      <c r="I75" s="1"/>
      <c r="J75" s="1"/>
      <c r="K75" s="1"/>
      <c r="L75" s="1"/>
    </row>
    <row r="76" spans="1:12" ht="15.95" customHeight="1">
      <c r="A76" s="144"/>
      <c r="B76" s="187"/>
      <c r="C76" s="183"/>
      <c r="D76" s="4" t="s">
        <v>113</v>
      </c>
      <c r="E76" s="76"/>
      <c r="F76" s="190"/>
      <c r="G76" s="133"/>
      <c r="H76" s="194"/>
      <c r="I76" s="1"/>
      <c r="J76" s="1"/>
      <c r="K76" s="1"/>
      <c r="L76" s="1"/>
    </row>
    <row r="77" spans="1:12" ht="15.95" customHeight="1">
      <c r="A77" s="144"/>
      <c r="B77" s="187"/>
      <c r="C77" s="183"/>
      <c r="D77" s="9" t="s">
        <v>9</v>
      </c>
      <c r="E77" s="76"/>
      <c r="F77" s="190"/>
      <c r="G77" s="133"/>
      <c r="H77" s="194"/>
      <c r="I77" s="1"/>
      <c r="J77" s="1"/>
      <c r="K77" s="1"/>
      <c r="L77" s="1"/>
    </row>
    <row r="78" spans="1:12" ht="15.95" customHeight="1" thickBot="1">
      <c r="A78" s="144"/>
      <c r="B78" s="187"/>
      <c r="C78" s="183"/>
      <c r="D78" s="2" t="s">
        <v>10</v>
      </c>
      <c r="E78" s="77">
        <f>((E74)-(E75+E76+E77))</f>
        <v>0</v>
      </c>
      <c r="F78" s="190"/>
      <c r="G78" s="133"/>
      <c r="H78" s="194"/>
      <c r="I78" s="1"/>
      <c r="J78" s="1"/>
      <c r="K78" s="1"/>
      <c r="L78" s="1"/>
    </row>
    <row r="79" spans="1:12" ht="25.5" customHeight="1" thickBot="1">
      <c r="A79" s="144"/>
      <c r="B79" s="187"/>
      <c r="C79" s="184"/>
      <c r="D79" s="23" t="s">
        <v>11</v>
      </c>
      <c r="E79" s="29" t="s">
        <v>93</v>
      </c>
      <c r="F79" s="190"/>
      <c r="G79" s="133"/>
      <c r="H79" s="194"/>
      <c r="I79" s="1"/>
      <c r="J79" s="1"/>
      <c r="K79" s="1"/>
      <c r="L79" s="1"/>
    </row>
    <row r="80" spans="1:12" ht="15.95" customHeight="1" thickBot="1">
      <c r="A80" s="145"/>
      <c r="B80" s="188"/>
      <c r="C80" s="185"/>
      <c r="D80" s="86" t="s">
        <v>54</v>
      </c>
      <c r="E80" s="78">
        <f>((E74)-(E75+E76+E77))*0.05</f>
        <v>0</v>
      </c>
      <c r="F80" s="192"/>
      <c r="G80" s="134"/>
      <c r="H80" s="195"/>
      <c r="I80" s="1"/>
      <c r="J80" s="1"/>
      <c r="K80" s="1"/>
      <c r="L80" s="1"/>
    </row>
    <row r="81" spans="1:12" ht="11.25" customHeight="1">
      <c r="A81" s="53"/>
      <c r="B81" s="7"/>
      <c r="C81" s="26"/>
      <c r="D81" s="6"/>
      <c r="E81" s="27"/>
      <c r="F81" s="7"/>
      <c r="G81" s="7"/>
      <c r="H81" s="54"/>
      <c r="I81" s="1"/>
      <c r="J81" s="1"/>
      <c r="K81" s="1"/>
      <c r="L81" s="1"/>
    </row>
    <row r="82" spans="1:12" ht="15.75">
      <c r="A82" s="143">
        <v>7</v>
      </c>
      <c r="B82" s="156" t="s">
        <v>60</v>
      </c>
      <c r="C82" s="39"/>
      <c r="D82" s="176" t="s">
        <v>221</v>
      </c>
      <c r="E82" s="11"/>
      <c r="F82" s="173" t="s">
        <v>61</v>
      </c>
      <c r="G82" s="132" t="s">
        <v>48</v>
      </c>
      <c r="H82" s="60" t="s">
        <v>65</v>
      </c>
      <c r="I82" s="1"/>
      <c r="J82" s="1"/>
      <c r="K82" s="1"/>
      <c r="L82" s="1"/>
    </row>
    <row r="83" spans="1:12" ht="15.75" thickBot="1">
      <c r="A83" s="144"/>
      <c r="B83" s="157"/>
      <c r="C83" s="40" t="s">
        <v>63</v>
      </c>
      <c r="D83" s="177"/>
      <c r="E83" s="12"/>
      <c r="F83" s="174"/>
      <c r="G83" s="133"/>
      <c r="H83" s="61" t="s">
        <v>66</v>
      </c>
      <c r="I83" s="1"/>
      <c r="J83" s="1"/>
      <c r="K83" s="1"/>
      <c r="L83" s="1"/>
    </row>
    <row r="84" spans="1:12" ht="15.75" thickBot="1">
      <c r="A84" s="144"/>
      <c r="B84" s="157"/>
      <c r="C84" s="41"/>
      <c r="D84" s="177"/>
      <c r="E84" s="14"/>
      <c r="F84" s="174"/>
      <c r="G84" s="133"/>
      <c r="H84" s="61" t="s">
        <v>62</v>
      </c>
      <c r="I84" s="1"/>
      <c r="J84" s="1"/>
      <c r="K84" s="1"/>
      <c r="L84" s="1"/>
    </row>
    <row r="85" spans="1:12" ht="15.75" thickBot="1">
      <c r="A85" s="144"/>
      <c r="B85" s="157"/>
      <c r="C85" s="42" t="s">
        <v>92</v>
      </c>
      <c r="D85" s="177"/>
      <c r="E85" s="14"/>
      <c r="F85" s="174"/>
      <c r="G85" s="133"/>
      <c r="H85" s="62" t="s">
        <v>68</v>
      </c>
      <c r="I85" s="1"/>
      <c r="J85" s="1"/>
      <c r="K85" s="1"/>
      <c r="L85" s="1"/>
    </row>
    <row r="86" spans="1:12" ht="14.25" customHeight="1">
      <c r="A86" s="144"/>
      <c r="B86" s="157"/>
      <c r="C86" s="41"/>
      <c r="D86" s="177"/>
      <c r="E86" s="13"/>
      <c r="F86" s="174"/>
      <c r="G86" s="133"/>
      <c r="H86" s="63" t="s">
        <v>67</v>
      </c>
      <c r="I86" s="1"/>
      <c r="J86" s="1"/>
      <c r="K86" s="1"/>
      <c r="L86" s="1"/>
    </row>
    <row r="87" spans="1:12" ht="14.25" customHeight="1">
      <c r="A87" s="144"/>
      <c r="B87" s="157"/>
      <c r="C87" s="42" t="s">
        <v>64</v>
      </c>
      <c r="D87" s="177"/>
      <c r="E87" s="11"/>
      <c r="F87" s="174"/>
      <c r="G87" s="133"/>
      <c r="H87" s="63" t="s">
        <v>69</v>
      </c>
      <c r="I87" s="1"/>
      <c r="J87" s="1"/>
      <c r="K87" s="1"/>
      <c r="L87" s="1"/>
    </row>
    <row r="88" spans="1:12" ht="14.25" customHeight="1">
      <c r="A88" s="145"/>
      <c r="B88" s="158"/>
      <c r="C88" s="43"/>
      <c r="D88" s="178"/>
      <c r="E88" s="11"/>
      <c r="F88" s="175"/>
      <c r="G88" s="134"/>
      <c r="H88" s="64"/>
      <c r="I88" s="1"/>
      <c r="J88" s="1"/>
      <c r="K88" s="1"/>
      <c r="L88" s="1"/>
    </row>
    <row r="89" spans="1:12" ht="9" customHeight="1">
      <c r="A89" s="53"/>
      <c r="B89" s="7"/>
      <c r="C89" s="6"/>
      <c r="D89" s="7"/>
      <c r="E89" s="25"/>
      <c r="F89" s="7"/>
      <c r="G89" s="7"/>
      <c r="H89" s="54"/>
      <c r="I89" s="1"/>
      <c r="J89" s="1"/>
      <c r="K89" s="1"/>
      <c r="L89" s="1"/>
    </row>
    <row r="90" spans="1:12" ht="15.95" customHeight="1" thickBot="1">
      <c r="A90" s="143">
        <v>8</v>
      </c>
      <c r="B90" s="156" t="s">
        <v>70</v>
      </c>
      <c r="C90" s="209" t="s">
        <v>214</v>
      </c>
      <c r="D90" s="22" t="s">
        <v>71</v>
      </c>
      <c r="E90" s="12"/>
      <c r="F90" s="189" t="s">
        <v>58</v>
      </c>
      <c r="G90" s="132" t="s">
        <v>59</v>
      </c>
      <c r="H90" s="65" t="s">
        <v>74</v>
      </c>
      <c r="I90" s="1"/>
      <c r="J90" s="1"/>
      <c r="K90" s="1"/>
      <c r="L90" s="1"/>
    </row>
    <row r="91" spans="1:12" ht="15.95" customHeight="1" thickBot="1">
      <c r="A91" s="144"/>
      <c r="B91" s="157"/>
      <c r="C91" s="171"/>
      <c r="D91" s="87" t="s">
        <v>72</v>
      </c>
      <c r="E91" s="14"/>
      <c r="F91" s="191"/>
      <c r="G91" s="133"/>
      <c r="H91" s="66" t="s">
        <v>80</v>
      </c>
      <c r="I91" s="1"/>
      <c r="J91" s="1"/>
      <c r="K91" s="1"/>
      <c r="L91" s="1"/>
    </row>
    <row r="92" spans="1:12" ht="15.95" customHeight="1">
      <c r="A92" s="144"/>
      <c r="B92" s="157"/>
      <c r="C92" s="170"/>
      <c r="D92" s="30"/>
      <c r="E92" s="13"/>
      <c r="F92" s="190"/>
      <c r="G92" s="133"/>
      <c r="H92" s="67" t="s">
        <v>79</v>
      </c>
      <c r="I92" s="1"/>
      <c r="J92" s="1"/>
      <c r="K92" s="1"/>
      <c r="L92" s="1"/>
    </row>
    <row r="93" spans="1:12" ht="15.95" customHeight="1">
      <c r="A93" s="144"/>
      <c r="B93" s="157"/>
      <c r="C93" s="170"/>
      <c r="D93" s="28" t="s">
        <v>73</v>
      </c>
      <c r="E93" s="11"/>
      <c r="F93" s="190"/>
      <c r="G93" s="133"/>
      <c r="H93" s="67" t="s">
        <v>81</v>
      </c>
      <c r="I93" s="1"/>
      <c r="J93" s="1"/>
      <c r="K93" s="1"/>
      <c r="L93" s="1"/>
    </row>
    <row r="94" spans="1:12" ht="15.95" customHeight="1">
      <c r="A94" s="144"/>
      <c r="B94" s="157"/>
      <c r="C94" s="170"/>
      <c r="D94" s="18" t="s">
        <v>5</v>
      </c>
      <c r="E94" s="11"/>
      <c r="F94" s="190"/>
      <c r="G94" s="133"/>
      <c r="H94" s="67" t="s">
        <v>82</v>
      </c>
      <c r="I94" s="1"/>
      <c r="J94" s="1"/>
      <c r="K94" s="1"/>
      <c r="L94" s="1"/>
    </row>
    <row r="95" spans="1:12" ht="15.95" customHeight="1">
      <c r="A95" s="144"/>
      <c r="B95" s="157"/>
      <c r="C95" s="170"/>
      <c r="D95" s="4" t="s">
        <v>6</v>
      </c>
      <c r="E95" s="75"/>
      <c r="F95" s="190"/>
      <c r="G95" s="133"/>
      <c r="H95" s="68" t="s">
        <v>75</v>
      </c>
      <c r="I95" s="1"/>
      <c r="J95" s="1"/>
      <c r="K95" s="1"/>
      <c r="L95" s="1"/>
    </row>
    <row r="96" spans="1:12" ht="15.95" customHeight="1">
      <c r="A96" s="144"/>
      <c r="B96" s="157"/>
      <c r="C96" s="170"/>
      <c r="D96" s="4" t="s">
        <v>7</v>
      </c>
      <c r="E96" s="76"/>
      <c r="F96" s="190"/>
      <c r="G96" s="133"/>
      <c r="H96" s="66" t="s">
        <v>83</v>
      </c>
      <c r="I96" s="1"/>
      <c r="J96" s="1"/>
      <c r="K96" s="1"/>
      <c r="L96" s="1"/>
    </row>
    <row r="97" spans="1:12" ht="15.95" customHeight="1">
      <c r="A97" s="144"/>
      <c r="B97" s="157"/>
      <c r="C97" s="170"/>
      <c r="D97" s="4" t="s">
        <v>8</v>
      </c>
      <c r="E97" s="76"/>
      <c r="F97" s="190"/>
      <c r="G97" s="133"/>
      <c r="H97" s="66" t="s">
        <v>84</v>
      </c>
      <c r="I97" s="1"/>
      <c r="J97" s="1"/>
      <c r="K97" s="1"/>
      <c r="L97" s="1"/>
    </row>
    <row r="98" spans="1:12" ht="15.95" customHeight="1">
      <c r="A98" s="144"/>
      <c r="B98" s="157"/>
      <c r="C98" s="170"/>
      <c r="D98" s="4" t="s">
        <v>113</v>
      </c>
      <c r="E98" s="76"/>
      <c r="F98" s="190"/>
      <c r="G98" s="133"/>
      <c r="H98" s="69"/>
      <c r="I98" s="1"/>
      <c r="J98" s="1"/>
      <c r="K98" s="1"/>
      <c r="L98" s="1"/>
    </row>
    <row r="99" spans="1:12" ht="15.95" customHeight="1">
      <c r="A99" s="144"/>
      <c r="B99" s="157"/>
      <c r="C99" s="170"/>
      <c r="D99" s="9" t="s">
        <v>9</v>
      </c>
      <c r="E99" s="76"/>
      <c r="F99" s="190"/>
      <c r="G99" s="133"/>
      <c r="H99" s="70" t="s">
        <v>85</v>
      </c>
      <c r="I99" s="1"/>
      <c r="J99" s="1"/>
      <c r="K99" s="1"/>
      <c r="L99" s="1"/>
    </row>
    <row r="100" spans="1:12" ht="15.95" customHeight="1" thickBot="1">
      <c r="A100" s="144"/>
      <c r="B100" s="157"/>
      <c r="C100" s="170"/>
      <c r="D100" s="2" t="s">
        <v>10</v>
      </c>
      <c r="E100" s="77">
        <f>((E95)-(E96+E97+E98+E99))</f>
        <v>0</v>
      </c>
      <c r="F100" s="190"/>
      <c r="G100" s="133"/>
      <c r="H100" s="66" t="s">
        <v>86</v>
      </c>
      <c r="I100" s="1"/>
      <c r="J100" s="1"/>
      <c r="K100" s="1"/>
      <c r="L100" s="1"/>
    </row>
    <row r="101" spans="1:12" ht="47.25" customHeight="1" thickBot="1">
      <c r="A101" s="144"/>
      <c r="B101" s="157"/>
      <c r="C101" s="171"/>
      <c r="D101" s="123" t="s">
        <v>216</v>
      </c>
      <c r="E101" s="120" t="str">
        <f>IF(E100&gt;= 85*E2,"تجب الزكاة","لازكاة عليك")</f>
        <v>تجب الزكاة</v>
      </c>
      <c r="F101" s="190"/>
      <c r="G101" s="133"/>
      <c r="H101" s="69"/>
      <c r="I101" s="1"/>
      <c r="J101" s="1"/>
      <c r="K101" s="1"/>
      <c r="L101" s="1"/>
    </row>
    <row r="102" spans="1:12" ht="22.5" customHeight="1" thickBot="1">
      <c r="A102" s="144"/>
      <c r="B102" s="157"/>
      <c r="C102" s="171"/>
      <c r="D102" s="121" t="s">
        <v>220</v>
      </c>
      <c r="E102" s="78">
        <f>((E95)-(E96+E97+E98+E99))*0.1</f>
        <v>0</v>
      </c>
      <c r="F102" s="191"/>
      <c r="G102" s="133"/>
      <c r="H102" s="71" t="s">
        <v>87</v>
      </c>
      <c r="I102" s="1"/>
      <c r="J102" s="1"/>
      <c r="K102" s="1"/>
      <c r="L102" s="1"/>
    </row>
    <row r="103" spans="1:12" ht="14.25" customHeight="1" thickBot="1">
      <c r="A103" s="199"/>
      <c r="B103" s="211"/>
      <c r="C103" s="210"/>
      <c r="D103" s="72"/>
      <c r="E103" s="73"/>
      <c r="F103" s="213"/>
      <c r="G103" s="212"/>
      <c r="H103" s="74" t="s">
        <v>88</v>
      </c>
      <c r="I103" s="1"/>
      <c r="J103" s="1"/>
      <c r="K103" s="1"/>
      <c r="L103" s="1"/>
    </row>
    <row r="104" spans="1:12" ht="14.25" customHeight="1">
      <c r="I104" s="1"/>
      <c r="J104" s="1"/>
      <c r="K104" s="1"/>
      <c r="L104" s="1"/>
    </row>
    <row r="105" spans="1:12" ht="14.25" customHeight="1" thickBot="1">
      <c r="I105" s="1"/>
      <c r="J105" s="1"/>
      <c r="K105" s="1"/>
      <c r="L105" s="1"/>
    </row>
    <row r="106" spans="1:12" ht="30" customHeight="1">
      <c r="B106" s="217" t="s">
        <v>96</v>
      </c>
      <c r="C106" s="218"/>
      <c r="D106" s="218"/>
      <c r="E106" s="218"/>
      <c r="F106" s="218"/>
      <c r="G106" s="218"/>
      <c r="H106" s="219"/>
      <c r="I106" s="1"/>
      <c r="J106" s="1"/>
      <c r="K106" s="1"/>
      <c r="L106" s="1"/>
    </row>
    <row r="107" spans="1:12" ht="30" customHeight="1">
      <c r="B107" s="214" t="s">
        <v>104</v>
      </c>
      <c r="C107" s="215"/>
      <c r="D107" s="215"/>
      <c r="E107" s="215"/>
      <c r="F107" s="215"/>
      <c r="G107" s="215"/>
      <c r="H107" s="216"/>
    </row>
    <row r="108" spans="1:12" ht="30" customHeight="1">
      <c r="B108" s="228" t="s">
        <v>105</v>
      </c>
      <c r="C108" s="229"/>
      <c r="D108" s="229"/>
      <c r="E108" s="229"/>
      <c r="F108" s="229"/>
      <c r="G108" s="229"/>
      <c r="H108" s="230"/>
    </row>
    <row r="109" spans="1:12" ht="30" customHeight="1">
      <c r="B109" s="225" t="s">
        <v>97</v>
      </c>
      <c r="C109" s="226"/>
      <c r="D109" s="226"/>
      <c r="E109" s="226"/>
      <c r="F109" s="226"/>
      <c r="G109" s="226"/>
      <c r="H109" s="227"/>
    </row>
    <row r="110" spans="1:12" ht="30" customHeight="1" thickBot="1">
      <c r="B110" s="222" t="s">
        <v>98</v>
      </c>
      <c r="C110" s="223"/>
      <c r="D110" s="223"/>
      <c r="E110" s="223"/>
      <c r="F110" s="223"/>
      <c r="G110" s="223"/>
      <c r="H110" s="224"/>
    </row>
    <row r="112" spans="1:12" ht="26.25">
      <c r="B112" s="221" t="s">
        <v>106</v>
      </c>
      <c r="C112" s="221"/>
      <c r="D112" s="221"/>
      <c r="E112" s="221"/>
      <c r="F112" s="221"/>
      <c r="G112" s="221"/>
      <c r="H112" s="221"/>
    </row>
    <row r="113" spans="2:8" ht="25.5">
      <c r="B113" s="220" t="s">
        <v>107</v>
      </c>
      <c r="C113" s="220"/>
      <c r="D113" s="220"/>
      <c r="E113" s="220"/>
      <c r="F113" s="220"/>
      <c r="G113" s="220"/>
      <c r="H113" s="220"/>
    </row>
    <row r="116" spans="2:8" ht="20.25">
      <c r="D116" s="88" t="s">
        <v>115</v>
      </c>
    </row>
    <row r="117" spans="2:8" ht="18">
      <c r="D117" s="89" t="s">
        <v>116</v>
      </c>
    </row>
    <row r="119" spans="2:8" ht="19.5" thickBot="1">
      <c r="C119" s="90"/>
      <c r="D119" s="91" t="s">
        <v>117</v>
      </c>
    </row>
    <row r="120" spans="2:8" ht="24" thickBot="1">
      <c r="C120" s="92" t="s">
        <v>118</v>
      </c>
      <c r="D120" s="93" t="s">
        <v>119</v>
      </c>
    </row>
    <row r="121" spans="2:8" ht="18">
      <c r="C121" s="94" t="s">
        <v>120</v>
      </c>
      <c r="D121" s="95" t="s">
        <v>121</v>
      </c>
    </row>
    <row r="122" spans="2:8" ht="18">
      <c r="C122" s="96" t="s">
        <v>122</v>
      </c>
      <c r="D122" s="97" t="s">
        <v>123</v>
      </c>
    </row>
    <row r="123" spans="2:8" ht="18">
      <c r="C123" s="96" t="s">
        <v>124</v>
      </c>
      <c r="D123" s="98" t="s">
        <v>125</v>
      </c>
    </row>
    <row r="124" spans="2:8" ht="18">
      <c r="C124" s="96" t="s">
        <v>126</v>
      </c>
      <c r="D124" s="98" t="s">
        <v>127</v>
      </c>
    </row>
    <row r="125" spans="2:8" ht="18">
      <c r="C125" s="96" t="s">
        <v>128</v>
      </c>
      <c r="D125" s="98" t="s">
        <v>129</v>
      </c>
    </row>
    <row r="126" spans="2:8" ht="18">
      <c r="C126" s="96" t="s">
        <v>130</v>
      </c>
      <c r="D126" s="99" t="s">
        <v>131</v>
      </c>
    </row>
    <row r="127" spans="2:8" ht="18">
      <c r="C127" s="96" t="s">
        <v>132</v>
      </c>
      <c r="D127" s="100" t="s">
        <v>133</v>
      </c>
    </row>
    <row r="128" spans="2:8" ht="18">
      <c r="C128" s="96" t="s">
        <v>134</v>
      </c>
      <c r="D128" s="99" t="s">
        <v>135</v>
      </c>
    </row>
    <row r="129" spans="3:4" ht="18">
      <c r="C129" s="96" t="s">
        <v>136</v>
      </c>
      <c r="D129" s="99" t="s">
        <v>137</v>
      </c>
    </row>
    <row r="130" spans="3:4" ht="18">
      <c r="C130" s="96" t="s">
        <v>138</v>
      </c>
      <c r="D130" s="98" t="s">
        <v>139</v>
      </c>
    </row>
    <row r="131" spans="3:4" ht="18">
      <c r="C131" s="96" t="s">
        <v>140</v>
      </c>
      <c r="D131" s="97" t="s">
        <v>141</v>
      </c>
    </row>
    <row r="132" spans="3:4" ht="18">
      <c r="C132" s="96" t="s">
        <v>142</v>
      </c>
      <c r="D132" s="97" t="s">
        <v>143</v>
      </c>
    </row>
    <row r="133" spans="3:4" ht="18">
      <c r="C133" s="96" t="s">
        <v>144</v>
      </c>
      <c r="D133" s="98" t="s">
        <v>145</v>
      </c>
    </row>
    <row r="134" spans="3:4" ht="18">
      <c r="C134" s="96" t="s">
        <v>146</v>
      </c>
      <c r="D134" s="98" t="s">
        <v>147</v>
      </c>
    </row>
    <row r="135" spans="3:4" ht="18">
      <c r="C135" s="96" t="s">
        <v>148</v>
      </c>
      <c r="D135" s="98" t="s">
        <v>149</v>
      </c>
    </row>
    <row r="136" spans="3:4" ht="18">
      <c r="C136" s="96" t="s">
        <v>150</v>
      </c>
      <c r="D136" s="97" t="s">
        <v>151</v>
      </c>
    </row>
    <row r="137" spans="3:4" ht="18">
      <c r="C137" s="96" t="s">
        <v>152</v>
      </c>
      <c r="D137" s="97" t="s">
        <v>153</v>
      </c>
    </row>
    <row r="138" spans="3:4" ht="18">
      <c r="C138" s="96" t="s">
        <v>154</v>
      </c>
      <c r="D138" s="97" t="s">
        <v>155</v>
      </c>
    </row>
    <row r="139" spans="3:4" ht="18">
      <c r="C139" s="96" t="s">
        <v>156</v>
      </c>
      <c r="D139" s="97" t="s">
        <v>157</v>
      </c>
    </row>
    <row r="140" spans="3:4" ht="18">
      <c r="C140" s="96" t="s">
        <v>158</v>
      </c>
      <c r="D140" s="101" t="s">
        <v>159</v>
      </c>
    </row>
    <row r="141" spans="3:4" ht="18">
      <c r="C141" s="96" t="s">
        <v>160</v>
      </c>
      <c r="D141" s="97" t="s">
        <v>161</v>
      </c>
    </row>
    <row r="142" spans="3:4" ht="18">
      <c r="C142" s="96" t="s">
        <v>162</v>
      </c>
      <c r="D142" s="97" t="s">
        <v>163</v>
      </c>
    </row>
    <row r="143" spans="3:4" ht="18">
      <c r="C143" s="96" t="s">
        <v>164</v>
      </c>
      <c r="D143" s="97" t="s">
        <v>165</v>
      </c>
    </row>
    <row r="144" spans="3:4" ht="18">
      <c r="C144" s="96" t="s">
        <v>166</v>
      </c>
      <c r="D144" s="97" t="s">
        <v>167</v>
      </c>
    </row>
    <row r="145" spans="3:4" ht="18">
      <c r="C145" s="102" t="s">
        <v>168</v>
      </c>
      <c r="D145" s="103"/>
    </row>
    <row r="149" spans="3:4" ht="19.5" thickBot="1">
      <c r="C149" s="90"/>
      <c r="D149" s="91" t="s">
        <v>169</v>
      </c>
    </row>
    <row r="150" spans="3:4" ht="24" thickBot="1">
      <c r="C150" s="92" t="s">
        <v>170</v>
      </c>
      <c r="D150" s="93" t="s">
        <v>171</v>
      </c>
    </row>
    <row r="151" spans="3:4" ht="18">
      <c r="C151" s="104" t="s">
        <v>172</v>
      </c>
      <c r="D151" s="97" t="s">
        <v>173</v>
      </c>
    </row>
    <row r="152" spans="3:4" ht="18.75">
      <c r="C152" s="104" t="s">
        <v>174</v>
      </c>
      <c r="D152" s="105" t="s">
        <v>175</v>
      </c>
    </row>
    <row r="153" spans="3:4" ht="18">
      <c r="C153" s="106" t="s">
        <v>176</v>
      </c>
      <c r="D153" s="97" t="s">
        <v>177</v>
      </c>
    </row>
    <row r="154" spans="3:4" ht="18">
      <c r="C154" s="106" t="s">
        <v>178</v>
      </c>
      <c r="D154" s="97" t="s">
        <v>179</v>
      </c>
    </row>
    <row r="155" spans="3:4" ht="18">
      <c r="C155" s="106" t="s">
        <v>180</v>
      </c>
      <c r="D155" s="97" t="s">
        <v>181</v>
      </c>
    </row>
    <row r="156" spans="3:4" ht="18">
      <c r="C156" s="106" t="s">
        <v>182</v>
      </c>
      <c r="D156" s="97" t="s">
        <v>183</v>
      </c>
    </row>
    <row r="157" spans="3:4" ht="18">
      <c r="C157" s="106" t="s">
        <v>184</v>
      </c>
      <c r="D157" s="97" t="s">
        <v>185</v>
      </c>
    </row>
    <row r="158" spans="3:4" ht="18">
      <c r="C158" s="106" t="s">
        <v>186</v>
      </c>
      <c r="D158" s="97" t="s">
        <v>187</v>
      </c>
    </row>
    <row r="159" spans="3:4" ht="18">
      <c r="C159" s="106" t="s">
        <v>188</v>
      </c>
      <c r="D159" s="97" t="s">
        <v>189</v>
      </c>
    </row>
    <row r="160" spans="3:4" ht="18">
      <c r="C160" s="107" t="s">
        <v>190</v>
      </c>
      <c r="D160" s="97" t="s">
        <v>191</v>
      </c>
    </row>
    <row r="161" spans="3:5" ht="18">
      <c r="C161" s="108" t="s">
        <v>192</v>
      </c>
      <c r="D161" s="109"/>
    </row>
    <row r="162" spans="3:5" ht="18">
      <c r="C162" s="108" t="s">
        <v>193</v>
      </c>
      <c r="D162" s="110"/>
      <c r="E162"/>
    </row>
    <row r="165" spans="3:5" ht="19.5" thickBot="1">
      <c r="C165" s="90"/>
      <c r="D165" s="91" t="s">
        <v>194</v>
      </c>
    </row>
    <row r="166" spans="3:5" ht="23.25">
      <c r="C166" s="111" t="s">
        <v>170</v>
      </c>
      <c r="D166" s="112" t="s">
        <v>171</v>
      </c>
    </row>
    <row r="167" spans="3:5" ht="18">
      <c r="C167" s="107" t="s">
        <v>195</v>
      </c>
      <c r="D167" s="97" t="s">
        <v>196</v>
      </c>
    </row>
    <row r="168" spans="3:5" ht="18">
      <c r="C168" s="107" t="s">
        <v>197</v>
      </c>
      <c r="D168" s="97" t="s">
        <v>198</v>
      </c>
    </row>
    <row r="169" spans="3:5" ht="18">
      <c r="C169" s="106" t="s">
        <v>199</v>
      </c>
      <c r="D169" s="97" t="s">
        <v>200</v>
      </c>
    </row>
    <row r="170" spans="3:5" ht="18">
      <c r="C170" s="106" t="s">
        <v>201</v>
      </c>
      <c r="D170" s="97" t="s">
        <v>202</v>
      </c>
    </row>
    <row r="171" spans="3:5" ht="18">
      <c r="C171" s="106" t="s">
        <v>203</v>
      </c>
      <c r="D171" s="97" t="s">
        <v>204</v>
      </c>
    </row>
    <row r="172" spans="3:5" ht="18">
      <c r="C172" s="113" t="s">
        <v>205</v>
      </c>
      <c r="D172" s="114" t="s">
        <v>206</v>
      </c>
    </row>
    <row r="173" spans="3:5" ht="18">
      <c r="C173" s="115" t="s">
        <v>207</v>
      </c>
      <c r="D173" s="97"/>
    </row>
    <row r="174" spans="3:5" ht="18">
      <c r="C174" s="116"/>
      <c r="D174" s="117"/>
    </row>
    <row r="175" spans="3:5" ht="18">
      <c r="C175" s="116"/>
      <c r="D175" s="117"/>
    </row>
  </sheetData>
  <sheetProtection password="CEEF" sheet="1" objects="1" scenarios="1"/>
  <protectedRanges>
    <protectedRange sqref="E2" name="نطاق9"/>
    <protectedRange sqref="E5:E9" name="نطاق1"/>
    <protectedRange sqref="E15:E19" name="نطاق2"/>
    <protectedRange sqref="E26:E33" name="نطاق3"/>
    <protectedRange sqref="E40:E42" name="نطاق4"/>
    <protectedRange sqref="E52:E56" name="نطاق5"/>
    <protectedRange sqref="E64:E67" name="نطاق6"/>
    <protectedRange sqref="E74:E77" name="نطاق7"/>
    <protectedRange sqref="E95:E99" name="نطاق8"/>
  </protectedRanges>
  <mergeCells count="56">
    <mergeCell ref="B107:H107"/>
    <mergeCell ref="B106:H106"/>
    <mergeCell ref="B113:H113"/>
    <mergeCell ref="B112:H112"/>
    <mergeCell ref="B110:H110"/>
    <mergeCell ref="B109:H109"/>
    <mergeCell ref="B108:H108"/>
    <mergeCell ref="A1:H1"/>
    <mergeCell ref="A25:A38"/>
    <mergeCell ref="A90:A103"/>
    <mergeCell ref="A82:A88"/>
    <mergeCell ref="A61:A80"/>
    <mergeCell ref="H25:H38"/>
    <mergeCell ref="G25:G38"/>
    <mergeCell ref="F25:F38"/>
    <mergeCell ref="C25:C38"/>
    <mergeCell ref="E35:E36"/>
    <mergeCell ref="D35:D36"/>
    <mergeCell ref="C90:C103"/>
    <mergeCell ref="B90:B103"/>
    <mergeCell ref="G90:G103"/>
    <mergeCell ref="F90:F103"/>
    <mergeCell ref="G82:G88"/>
    <mergeCell ref="F82:F88"/>
    <mergeCell ref="D82:D88"/>
    <mergeCell ref="B82:B88"/>
    <mergeCell ref="H47:H59"/>
    <mergeCell ref="A47:A59"/>
    <mergeCell ref="C61:C80"/>
    <mergeCell ref="B61:B80"/>
    <mergeCell ref="F61:F80"/>
    <mergeCell ref="G61:G80"/>
    <mergeCell ref="H61:H80"/>
    <mergeCell ref="A39:A45"/>
    <mergeCell ref="C47:C59"/>
    <mergeCell ref="G47:G59"/>
    <mergeCell ref="F47:F59"/>
    <mergeCell ref="B47:B59"/>
    <mergeCell ref="C39:C45"/>
    <mergeCell ref="B39:B45"/>
    <mergeCell ref="F39:F45"/>
    <mergeCell ref="G39:G45"/>
    <mergeCell ref="A14:A23"/>
    <mergeCell ref="E21:E22"/>
    <mergeCell ref="D21:D22"/>
    <mergeCell ref="A3:A12"/>
    <mergeCell ref="C14:C23"/>
    <mergeCell ref="C3:C12"/>
    <mergeCell ref="B14:B23"/>
    <mergeCell ref="H39:H45"/>
    <mergeCell ref="F14:F23"/>
    <mergeCell ref="G14:G23"/>
    <mergeCell ref="H3:H12"/>
    <mergeCell ref="G3:G12"/>
    <mergeCell ref="F3:F12"/>
    <mergeCell ref="H14:H23"/>
  </mergeCells>
  <pageMargins left="0.35" right="0.36" top="0.44" bottom="0.46" header="0.38" footer="0.3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2012-08-28T18:15:35Z</dcterms:modified>
</cp:coreProperties>
</file>